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202300"/>
  <mc:AlternateContent xmlns:mc="http://schemas.openxmlformats.org/markup-compatibility/2006">
    <mc:Choice Requires="x15">
      <x15ac:absPath xmlns:x15ac="http://schemas.microsoft.com/office/spreadsheetml/2010/11/ac" url="C:\Users\louth\Documents\Working Documents\_Dead Box\Excel Spreadsheets\"/>
    </mc:Choice>
  </mc:AlternateContent>
  <xr:revisionPtr revIDLastSave="0" documentId="13_ncr:1_{8ED54EC4-12C6-4817-B96F-6793EDC82AC1}" xr6:coauthVersionLast="47" xr6:coauthVersionMax="47" xr10:uidLastSave="{00000000-0000-0000-0000-000000000000}"/>
  <bookViews>
    <workbookView xWindow="-120" yWindow="-120" windowWidth="29040" windowHeight="15720" activeTab="4" xr2:uid="{5A178364-D403-4A99-B896-94E9EB4FF3D2}"/>
  </bookViews>
  <sheets>
    <sheet name="Introduction" sheetId="7" r:id="rId1"/>
    <sheet name="Asset-Credit Value" sheetId="1" r:id="rId2"/>
    <sheet name="Age Expectancy" sheetId="4" r:id="rId3"/>
    <sheet name="2 Incomes" sheetId="6" r:id="rId4"/>
    <sheet name="1 Income" sheetId="3" r:id="rId5"/>
    <sheet name="Annual Income-Expenses 1" sheetId="5" r:id="rId6"/>
    <sheet name="Annual Income-Expenses 2" sheetId="8"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8" l="1"/>
  <c r="P40" i="8"/>
  <c r="O40" i="8"/>
  <c r="N40" i="8"/>
  <c r="M40" i="8"/>
  <c r="L40" i="8"/>
  <c r="K40" i="8"/>
  <c r="J40" i="8"/>
  <c r="I40" i="8"/>
  <c r="H40" i="8"/>
  <c r="G40" i="8"/>
  <c r="F40" i="8"/>
  <c r="E40" i="8"/>
  <c r="C40" i="8"/>
  <c r="B40" i="8"/>
  <c r="Q38" i="8"/>
  <c r="Q37" i="8"/>
  <c r="Q36" i="8"/>
  <c r="Q35" i="8"/>
  <c r="Q34" i="8"/>
  <c r="Q33" i="8"/>
  <c r="Q32" i="8"/>
  <c r="Q31" i="8"/>
  <c r="Q30" i="8"/>
  <c r="Q29" i="8"/>
  <c r="Q28" i="8"/>
  <c r="Q26" i="8"/>
  <c r="Q25" i="8"/>
  <c r="Q24" i="8"/>
  <c r="Q23" i="8"/>
  <c r="F19" i="8"/>
  <c r="E19" i="8"/>
  <c r="C19" i="8"/>
  <c r="B19" i="8"/>
  <c r="Q18" i="8"/>
  <c r="Q17" i="8"/>
  <c r="Q16" i="8"/>
  <c r="Q15" i="8"/>
  <c r="Q14" i="8"/>
  <c r="Q13" i="8"/>
  <c r="Q12" i="8"/>
  <c r="Q6" i="8"/>
  <c r="Q5" i="8"/>
  <c r="Q4" i="8"/>
  <c r="B9" i="8" s="1"/>
  <c r="Q19" i="8" l="1"/>
  <c r="Q40" i="8"/>
  <c r="Q42" i="8" l="1"/>
  <c r="B4" i="4" l="1"/>
  <c r="B5" i="4"/>
  <c r="M9" i="5"/>
  <c r="L9" i="5"/>
  <c r="K9" i="5"/>
  <c r="J9" i="5"/>
  <c r="I9" i="5"/>
  <c r="H9" i="5"/>
  <c r="G9" i="5"/>
  <c r="F9" i="5"/>
  <c r="E9" i="5"/>
  <c r="D9" i="5"/>
  <c r="C9" i="5"/>
  <c r="H7" i="6"/>
  <c r="H8" i="6"/>
  <c r="C31" i="6"/>
  <c r="C32" i="6" s="1"/>
  <c r="B31" i="6"/>
  <c r="B32" i="6" s="1"/>
  <c r="D30" i="6"/>
  <c r="D29" i="6"/>
  <c r="D28" i="6"/>
  <c r="D27" i="6"/>
  <c r="D26" i="6"/>
  <c r="D25" i="6"/>
  <c r="D24" i="6"/>
  <c r="D23" i="6"/>
  <c r="C20" i="6"/>
  <c r="B20" i="6"/>
  <c r="D20" i="6" s="1"/>
  <c r="D19" i="6"/>
  <c r="D18" i="6"/>
  <c r="D17" i="6"/>
  <c r="D15" i="6"/>
  <c r="D14" i="6"/>
  <c r="D13" i="6"/>
  <c r="D12" i="6"/>
  <c r="D11" i="6"/>
  <c r="D10" i="6"/>
  <c r="G11" i="6"/>
  <c r="D9" i="6"/>
  <c r="H10" i="6"/>
  <c r="D8" i="6"/>
  <c r="H9" i="6"/>
  <c r="D7" i="6"/>
  <c r="H6" i="6"/>
  <c r="D6" i="6"/>
  <c r="D5" i="6"/>
  <c r="H6" i="3"/>
  <c r="H7" i="3"/>
  <c r="H8" i="3"/>
  <c r="H9" i="3"/>
  <c r="H19" i="3" s="1"/>
  <c r="H21" i="3"/>
  <c r="D24" i="3"/>
  <c r="C20" i="3"/>
  <c r="D12" i="3"/>
  <c r="D25" i="3"/>
  <c r="D26" i="3"/>
  <c r="D27" i="3"/>
  <c r="D28" i="3"/>
  <c r="D29" i="3"/>
  <c r="D30" i="3"/>
  <c r="D23" i="3"/>
  <c r="C31" i="3"/>
  <c r="B31" i="3"/>
  <c r="B20" i="3"/>
  <c r="B14" i="1"/>
  <c r="D9" i="1"/>
  <c r="A3" i="1"/>
  <c r="A3" i="4"/>
  <c r="H20" i="3" l="1"/>
  <c r="H11" i="6"/>
  <c r="H26" i="6" s="1"/>
  <c r="D31" i="6"/>
  <c r="D32" i="6" s="1"/>
  <c r="G15" i="6" s="1"/>
  <c r="H22" i="3"/>
  <c r="H23" i="3"/>
  <c r="H24" i="3"/>
  <c r="H25" i="3"/>
  <c r="B32" i="3"/>
  <c r="D31" i="3"/>
  <c r="B9" i="5"/>
  <c r="D5" i="4"/>
  <c r="D6" i="4"/>
  <c r="H27" i="6" l="1"/>
  <c r="H22" i="6"/>
  <c r="H23" i="6"/>
  <c r="H24" i="6"/>
  <c r="H25" i="6"/>
  <c r="G14" i="6"/>
  <c r="H21" i="6"/>
  <c r="G16" i="6"/>
  <c r="G17" i="6" s="1"/>
  <c r="D7" i="4"/>
  <c r="D8" i="4"/>
  <c r="D9" i="4"/>
  <c r="D10" i="4"/>
  <c r="D11" i="4"/>
  <c r="D12" i="4"/>
  <c r="E6" i="4"/>
  <c r="F6" i="4" s="1"/>
  <c r="G6" i="4" s="1"/>
  <c r="E7" i="4"/>
  <c r="E8" i="4"/>
  <c r="E9" i="4"/>
  <c r="E10" i="4"/>
  <c r="E11" i="4"/>
  <c r="E12" i="4"/>
  <c r="E5" i="4"/>
  <c r="F5" i="4" s="1"/>
  <c r="G5" i="4" s="1"/>
  <c r="B6" i="4"/>
  <c r="H5" i="4" s="1"/>
  <c r="N8" i="5"/>
  <c r="N14" i="5"/>
  <c r="N15" i="5"/>
  <c r="N16" i="5"/>
  <c r="N17" i="5"/>
  <c r="N18" i="5"/>
  <c r="N19" i="5"/>
  <c r="N20" i="5"/>
  <c r="N13" i="5"/>
  <c r="N6" i="5"/>
  <c r="N7" i="5"/>
  <c r="N5" i="5"/>
  <c r="M21" i="5"/>
  <c r="L21" i="5"/>
  <c r="K21" i="5"/>
  <c r="J21" i="5"/>
  <c r="I21" i="5"/>
  <c r="H21" i="5"/>
  <c r="G21" i="5"/>
  <c r="F21" i="5"/>
  <c r="E21" i="5"/>
  <c r="D21" i="5"/>
  <c r="C21" i="5"/>
  <c r="B21" i="5"/>
  <c r="F7" i="4" l="1"/>
  <c r="G7" i="4" s="1"/>
  <c r="F12" i="4"/>
  <c r="G12" i="4" s="1"/>
  <c r="F11" i="4"/>
  <c r="G11" i="4" s="1"/>
  <c r="H11" i="4"/>
  <c r="H10" i="4"/>
  <c r="H9" i="4"/>
  <c r="H8" i="4"/>
  <c r="H12" i="4"/>
  <c r="H7" i="4"/>
  <c r="H6" i="4"/>
  <c r="F10" i="4"/>
  <c r="G10" i="4" s="1"/>
  <c r="F9" i="4"/>
  <c r="G9" i="4" s="1"/>
  <c r="F8" i="4"/>
  <c r="G8" i="4" s="1"/>
  <c r="N9" i="5"/>
  <c r="N21" i="5"/>
  <c r="N22" i="5" s="1"/>
  <c r="C22" i="5"/>
  <c r="E22" i="5"/>
  <c r="G22" i="5"/>
  <c r="H22" i="5"/>
  <c r="D22" i="5"/>
  <c r="K22" i="5"/>
  <c r="I22" i="5"/>
  <c r="J22" i="5"/>
  <c r="M22" i="5"/>
  <c r="L22" i="5"/>
  <c r="F22" i="5"/>
  <c r="B22" i="5"/>
  <c r="D17" i="3" l="1"/>
  <c r="D18" i="3"/>
  <c r="D19" i="3"/>
  <c r="D6" i="3"/>
  <c r="D7" i="3"/>
  <c r="D8" i="3"/>
  <c r="D9" i="3"/>
  <c r="D10" i="3"/>
  <c r="D11" i="3"/>
  <c r="D13" i="3"/>
  <c r="D14" i="3"/>
  <c r="D15" i="3"/>
  <c r="D5" i="3"/>
  <c r="C32" i="3"/>
  <c r="D20" i="3"/>
  <c r="D32" i="3" s="1"/>
  <c r="G9" i="3"/>
  <c r="G13" i="3" l="1"/>
  <c r="G12" i="3"/>
  <c r="G14" i="3" l="1"/>
  <c r="G15" i="3" s="1"/>
  <c r="K11" i="4"/>
  <c r="I12" i="4"/>
  <c r="I5" i="4"/>
  <c r="J5" i="4" l="1"/>
  <c r="K5" i="4"/>
  <c r="I11" i="4"/>
  <c r="J12" i="4"/>
  <c r="K12" i="4"/>
  <c r="J11" i="4"/>
  <c r="I7" i="4"/>
  <c r="J7" i="4"/>
  <c r="K7" i="4"/>
  <c r="I6" i="4"/>
  <c r="J6" i="4"/>
  <c r="K6" i="4"/>
  <c r="I9" i="4"/>
  <c r="J9" i="4"/>
  <c r="K9" i="4"/>
  <c r="I10" i="4"/>
  <c r="K10" i="4"/>
  <c r="J10" i="4"/>
  <c r="I8" i="4"/>
  <c r="J8" i="4"/>
  <c r="K8" i="4"/>
  <c r="B18" i="1"/>
  <c r="B17" i="1"/>
  <c r="B15" i="1"/>
  <c r="I6" i="1"/>
  <c r="D33" i="1"/>
  <c r="C33" i="1"/>
  <c r="E32" i="1"/>
  <c r="E31" i="1"/>
  <c r="E30" i="1"/>
  <c r="E29" i="1"/>
  <c r="E28" i="1"/>
  <c r="D12" i="1"/>
  <c r="B19" i="1" s="1"/>
  <c r="E27" i="1"/>
  <c r="E26" i="1"/>
  <c r="E25" i="1"/>
  <c r="D15" i="1"/>
  <c r="B21" i="1" l="1"/>
  <c r="D16" i="1"/>
  <c r="D17" i="1" s="1"/>
  <c r="E33" i="1"/>
</calcChain>
</file>

<file path=xl/sharedStrings.xml><?xml version="1.0" encoding="utf-8"?>
<sst xmlns="http://schemas.openxmlformats.org/spreadsheetml/2006/main" count="401" uniqueCount="275">
  <si>
    <t>Taxes</t>
  </si>
  <si>
    <t>Vacation</t>
  </si>
  <si>
    <t xml:space="preserve">House Repairs </t>
  </si>
  <si>
    <t>Total</t>
  </si>
  <si>
    <t>Safe</t>
  </si>
  <si>
    <t>IRA</t>
  </si>
  <si>
    <t>Roth</t>
  </si>
  <si>
    <t>Investments</t>
  </si>
  <si>
    <t>Mort. 2.5%</t>
  </si>
  <si>
    <t>Mortgage</t>
  </si>
  <si>
    <t>Equity</t>
  </si>
  <si>
    <t>Available Credit</t>
  </si>
  <si>
    <t>Home</t>
  </si>
  <si>
    <t>Name</t>
  </si>
  <si>
    <t>%</t>
  </si>
  <si>
    <t>Limit</t>
  </si>
  <si>
    <t>Owe</t>
  </si>
  <si>
    <t>30% Available</t>
  </si>
  <si>
    <t>Vehicles (Retail)</t>
  </si>
  <si>
    <t>KBB Value</t>
  </si>
  <si>
    <t>Home Depot</t>
  </si>
  <si>
    <t xml:space="preserve">Macy's             </t>
  </si>
  <si>
    <t>Cash</t>
  </si>
  <si>
    <t xml:space="preserve">Jewelry </t>
  </si>
  <si>
    <t>Net Worth</t>
  </si>
  <si>
    <t>Real Est. Eq.</t>
  </si>
  <si>
    <t>Real Estate</t>
  </si>
  <si>
    <t>Vehicles</t>
  </si>
  <si>
    <t>Liquid assets</t>
  </si>
  <si>
    <t xml:space="preserve">Cabela's         </t>
  </si>
  <si>
    <t xml:space="preserve">Elan                 </t>
  </si>
  <si>
    <t xml:space="preserve">USBANK         </t>
  </si>
  <si>
    <t xml:space="preserve">USAA              </t>
  </si>
  <si>
    <t xml:space="preserve">Best Buy          </t>
  </si>
  <si>
    <t xml:space="preserve">Care Credit     </t>
  </si>
  <si>
    <t xml:space="preserve">Gross Assets </t>
  </si>
  <si>
    <t>Emergency Cash</t>
  </si>
  <si>
    <t>Appliances</t>
  </si>
  <si>
    <t>Wife</t>
  </si>
  <si>
    <t>Husband</t>
  </si>
  <si>
    <t>General Household Expenses</t>
  </si>
  <si>
    <t>Household Expenses</t>
  </si>
  <si>
    <t>Monthly</t>
  </si>
  <si>
    <t>Quarterly</t>
  </si>
  <si>
    <t>Annually</t>
  </si>
  <si>
    <t>Account</t>
  </si>
  <si>
    <t>Food</t>
  </si>
  <si>
    <t>Water</t>
  </si>
  <si>
    <t>VA</t>
  </si>
  <si>
    <t>Insurance-Auto</t>
  </si>
  <si>
    <t>Income</t>
  </si>
  <si>
    <t>Sub Total</t>
  </si>
  <si>
    <t>Additional Expenses</t>
  </si>
  <si>
    <t>Expense</t>
  </si>
  <si>
    <t xml:space="preserve">Garbage                 </t>
  </si>
  <si>
    <t>Costco</t>
  </si>
  <si>
    <t>AAA</t>
  </si>
  <si>
    <t>Donation</t>
  </si>
  <si>
    <t>Subscriptions</t>
  </si>
  <si>
    <t>PG&amp;E</t>
  </si>
  <si>
    <t>Solar</t>
  </si>
  <si>
    <t>TV/Internet/Wifi</t>
  </si>
  <si>
    <t>SS</t>
  </si>
  <si>
    <t>Source</t>
  </si>
  <si>
    <t>Annual Gross</t>
  </si>
  <si>
    <t>Annual Net</t>
  </si>
  <si>
    <t>Monthly Net</t>
  </si>
  <si>
    <t>Annual Total</t>
  </si>
  <si>
    <t>Investment</t>
  </si>
  <si>
    <t>PG&amp;E/Solar</t>
  </si>
  <si>
    <t>Vehicle Registration</t>
  </si>
  <si>
    <t>Fed Taxes</t>
  </si>
  <si>
    <t># Years</t>
  </si>
  <si>
    <t>Savings</t>
  </si>
  <si>
    <t>IRA/Roth/Pen</t>
  </si>
  <si>
    <t>2026 INCOME</t>
  </si>
  <si>
    <t>JAN</t>
  </si>
  <si>
    <t>FEB</t>
  </si>
  <si>
    <t>MARCH</t>
  </si>
  <si>
    <t>APRIL</t>
  </si>
  <si>
    <t>MAY</t>
  </si>
  <si>
    <t>JUNE</t>
  </si>
  <si>
    <t>JULY</t>
  </si>
  <si>
    <t>AUG</t>
  </si>
  <si>
    <t>SEPT</t>
  </si>
  <si>
    <t>OCT</t>
  </si>
  <si>
    <t>NOV</t>
  </si>
  <si>
    <t>DEC</t>
  </si>
  <si>
    <t xml:space="preserve">2026 HOUSEHOLD EXPENSES                                                                                                                                                                                                 </t>
  </si>
  <si>
    <t>Fed Tax</t>
  </si>
  <si>
    <t>State Tax</t>
  </si>
  <si>
    <t>Depleted Year</t>
  </si>
  <si>
    <t>Other assets</t>
  </si>
  <si>
    <t>IRA/Roth</t>
  </si>
  <si>
    <t>Net Distribution</t>
  </si>
  <si>
    <t>Calculations are not based on RMD, but a specific dollar amount withdrawn from both IRA &amp; Roth combined</t>
  </si>
  <si>
    <t>Age
Husband          Wife</t>
  </si>
  <si>
    <t>Net
Monthly</t>
  </si>
  <si>
    <r>
      <rPr>
        <b/>
        <sz val="11"/>
        <color theme="1"/>
        <rFont val="Aptos Narrow"/>
        <family val="2"/>
        <scheme val="minor"/>
      </rPr>
      <t>Rows 2, 3, and 4</t>
    </r>
    <r>
      <rPr>
        <sz val="11"/>
        <color theme="1"/>
        <rFont val="Aptos Narrow"/>
        <family val="2"/>
        <scheme val="minor"/>
      </rPr>
      <t xml:space="preserve"> are to manage the savings and investment accounts (personalize as needed)</t>
    </r>
  </si>
  <si>
    <r>
      <rPr>
        <b/>
        <sz val="11"/>
        <color theme="1"/>
        <rFont val="Aptos Narrow"/>
        <family val="2"/>
        <scheme val="minor"/>
      </rPr>
      <t>Cell I4</t>
    </r>
    <r>
      <rPr>
        <sz val="11"/>
        <color theme="1"/>
        <rFont val="Aptos Narrow"/>
        <family val="2"/>
        <scheme val="minor"/>
      </rPr>
      <t xml:space="preserve"> formula totals all the savings and investments</t>
    </r>
  </si>
  <si>
    <t>Property Value</t>
  </si>
  <si>
    <r>
      <rPr>
        <b/>
        <sz val="11"/>
        <color theme="1"/>
        <rFont val="Aptos Narrow"/>
        <family val="2"/>
        <scheme val="minor"/>
      </rPr>
      <t>Cells A6 - D7</t>
    </r>
    <r>
      <rPr>
        <sz val="11"/>
        <color theme="1"/>
        <rFont val="Aptos Narrow"/>
        <family val="2"/>
        <scheme val="minor"/>
      </rPr>
      <t xml:space="preserve"> manage the value of  property. </t>
    </r>
    <r>
      <rPr>
        <b/>
        <sz val="11"/>
        <color theme="1"/>
        <rFont val="Aptos Narrow"/>
        <family val="2"/>
        <scheme val="minor"/>
      </rPr>
      <t>Cell B7</t>
    </r>
    <r>
      <rPr>
        <sz val="11"/>
        <color theme="1"/>
        <rFont val="Aptos Narrow"/>
        <family val="2"/>
        <scheme val="minor"/>
      </rPr>
      <t xml:space="preserve"> is the value (check  your address online). </t>
    </r>
    <r>
      <rPr>
        <b/>
        <sz val="11"/>
        <color theme="1"/>
        <rFont val="Aptos Narrow"/>
        <family val="2"/>
        <scheme val="minor"/>
      </rPr>
      <t>Cell C7</t>
    </r>
    <r>
      <rPr>
        <sz val="11"/>
        <color theme="1"/>
        <rFont val="Aptos Narrow"/>
        <family val="2"/>
        <scheme val="minor"/>
      </rPr>
      <t xml:space="preserve"> is the current amount owed. </t>
    </r>
    <r>
      <rPr>
        <b/>
        <sz val="11"/>
        <color theme="1"/>
        <rFont val="Aptos Narrow"/>
        <family val="2"/>
        <scheme val="minor"/>
      </rPr>
      <t>Cell D7</t>
    </r>
    <r>
      <rPr>
        <sz val="11"/>
        <color theme="1"/>
        <rFont val="Aptos Narrow"/>
        <family val="2"/>
        <scheme val="minor"/>
      </rPr>
      <t xml:space="preserve"> formula subtracts </t>
    </r>
    <r>
      <rPr>
        <b/>
        <sz val="11"/>
        <color theme="1"/>
        <rFont val="Aptos Narrow"/>
        <family val="2"/>
        <scheme val="minor"/>
      </rPr>
      <t>Cell C7</t>
    </r>
    <r>
      <rPr>
        <sz val="11"/>
        <color theme="1"/>
        <rFont val="Aptos Narrow"/>
        <family val="2"/>
        <scheme val="minor"/>
      </rPr>
      <t xml:space="preserve"> from</t>
    </r>
    <r>
      <rPr>
        <b/>
        <sz val="11"/>
        <color theme="1"/>
        <rFont val="Aptos Narrow"/>
        <family val="2"/>
        <scheme val="minor"/>
      </rPr>
      <t xml:space="preserve"> Cell B7</t>
    </r>
    <r>
      <rPr>
        <sz val="11"/>
        <color theme="1"/>
        <rFont val="Aptos Narrow"/>
        <family val="2"/>
        <scheme val="minor"/>
      </rPr>
      <t>.</t>
    </r>
  </si>
  <si>
    <r>
      <rPr>
        <b/>
        <sz val="11"/>
        <color theme="1"/>
        <rFont val="Aptos Narrow"/>
        <family val="2"/>
        <scheme val="minor"/>
      </rPr>
      <t>Cells A9 - D10</t>
    </r>
    <r>
      <rPr>
        <sz val="11"/>
        <color theme="1"/>
        <rFont val="Aptos Narrow"/>
        <family val="2"/>
        <scheme val="minor"/>
      </rPr>
      <t xml:space="preserve"> manage the value of vehicles. </t>
    </r>
    <r>
      <rPr>
        <b/>
        <sz val="11"/>
        <color theme="1"/>
        <rFont val="Aptos Narrow"/>
        <family val="2"/>
        <scheme val="minor"/>
      </rPr>
      <t>Cell B10</t>
    </r>
    <r>
      <rPr>
        <sz val="11"/>
        <color theme="1"/>
        <rFont val="Aptos Narrow"/>
        <family val="2"/>
        <scheme val="minor"/>
      </rPr>
      <t xml:space="preserve"> is the Kelly Blue Book value for your vehicle. </t>
    </r>
    <r>
      <rPr>
        <b/>
        <sz val="11"/>
        <color theme="1"/>
        <rFont val="Aptos Narrow"/>
        <family val="2"/>
        <scheme val="minor"/>
      </rPr>
      <t>Cell C10</t>
    </r>
    <r>
      <rPr>
        <sz val="11"/>
        <color theme="1"/>
        <rFont val="Aptos Narrow"/>
        <family val="2"/>
        <scheme val="minor"/>
      </rPr>
      <t xml:space="preserve"> is the current amount you owe. </t>
    </r>
    <r>
      <rPr>
        <b/>
        <sz val="11"/>
        <color theme="1"/>
        <rFont val="Aptos Narrow"/>
        <family val="2"/>
        <scheme val="minor"/>
      </rPr>
      <t xml:space="preserve">Cell D10 </t>
    </r>
    <r>
      <rPr>
        <sz val="11"/>
        <color theme="1"/>
        <rFont val="Aptos Narrow"/>
        <family val="2"/>
        <scheme val="minor"/>
      </rPr>
      <t xml:space="preserve">formula subtracts </t>
    </r>
    <r>
      <rPr>
        <b/>
        <sz val="11"/>
        <color theme="1"/>
        <rFont val="Aptos Narrow"/>
        <family val="2"/>
        <scheme val="minor"/>
      </rPr>
      <t>Cell C10</t>
    </r>
    <r>
      <rPr>
        <sz val="11"/>
        <color theme="1"/>
        <rFont val="Aptos Narrow"/>
        <family val="2"/>
        <scheme val="minor"/>
      </rPr>
      <t xml:space="preserve"> from </t>
    </r>
    <r>
      <rPr>
        <b/>
        <sz val="11"/>
        <color theme="1"/>
        <rFont val="Aptos Narrow"/>
        <family val="2"/>
        <scheme val="minor"/>
      </rPr>
      <t>Cell B10</t>
    </r>
    <r>
      <rPr>
        <sz val="11"/>
        <color theme="1"/>
        <rFont val="Aptos Narrow"/>
        <family val="2"/>
        <scheme val="minor"/>
      </rPr>
      <t>.</t>
    </r>
  </si>
  <si>
    <r>
      <rPr>
        <b/>
        <sz val="11"/>
        <color theme="1"/>
        <rFont val="Aptos Narrow"/>
        <family val="2"/>
        <scheme val="minor"/>
      </rPr>
      <t>Cell B12</t>
    </r>
    <r>
      <rPr>
        <sz val="11"/>
        <color theme="1"/>
        <rFont val="Aptos Narrow"/>
        <family val="2"/>
        <scheme val="minor"/>
      </rPr>
      <t xml:space="preserve"> autofills with the sum of  </t>
    </r>
    <r>
      <rPr>
        <b/>
        <sz val="11"/>
        <color theme="1"/>
        <rFont val="Aptos Narrow"/>
        <family val="2"/>
        <scheme val="minor"/>
      </rPr>
      <t>Cells A4 - E4</t>
    </r>
  </si>
  <si>
    <r>
      <rPr>
        <b/>
        <sz val="11"/>
        <color theme="1"/>
        <rFont val="Aptos Narrow"/>
        <family val="2"/>
        <scheme val="minor"/>
      </rPr>
      <t>Cells A12 - D19</t>
    </r>
    <r>
      <rPr>
        <sz val="11"/>
        <color theme="1"/>
        <rFont val="Aptos Narrow"/>
        <family val="2"/>
        <scheme val="minor"/>
      </rPr>
      <t xml:space="preserve"> manage the net worth</t>
    </r>
  </si>
  <si>
    <r>
      <rPr>
        <b/>
        <sz val="11"/>
        <color theme="1"/>
        <rFont val="Aptos Narrow"/>
        <family val="2"/>
        <scheme val="minor"/>
      </rPr>
      <t>Cell B13</t>
    </r>
    <r>
      <rPr>
        <sz val="11"/>
        <color theme="1"/>
        <rFont val="Aptos Narrow"/>
        <family val="2"/>
        <scheme val="minor"/>
      </rPr>
      <t xml:space="preserve"> autofills with the sum of </t>
    </r>
    <r>
      <rPr>
        <b/>
        <sz val="11"/>
        <color theme="1"/>
        <rFont val="Aptos Narrow"/>
        <family val="2"/>
        <scheme val="minor"/>
      </rPr>
      <t>Cells F4 and G4</t>
    </r>
  </si>
  <si>
    <r>
      <rPr>
        <b/>
        <sz val="11"/>
        <color theme="1"/>
        <rFont val="Aptos Narrow"/>
        <family val="2"/>
        <scheme val="minor"/>
      </rPr>
      <t>Cell B15</t>
    </r>
    <r>
      <rPr>
        <sz val="11"/>
        <color theme="1"/>
        <rFont val="Aptos Narrow"/>
        <family val="2"/>
        <scheme val="minor"/>
      </rPr>
      <t xml:space="preserve"> autofills with</t>
    </r>
    <r>
      <rPr>
        <b/>
        <sz val="11"/>
        <color theme="1"/>
        <rFont val="Aptos Narrow"/>
        <family val="2"/>
        <scheme val="minor"/>
      </rPr>
      <t xml:space="preserve"> Cell H4</t>
    </r>
  </si>
  <si>
    <r>
      <rPr>
        <b/>
        <sz val="11"/>
        <color theme="1"/>
        <rFont val="Aptos Narrow"/>
        <family val="2"/>
        <scheme val="minor"/>
      </rPr>
      <t>Cell B16</t>
    </r>
    <r>
      <rPr>
        <sz val="11"/>
        <color theme="1"/>
        <rFont val="Aptos Narrow"/>
        <family val="2"/>
        <scheme val="minor"/>
      </rPr>
      <t xml:space="preserve"> autofills with </t>
    </r>
    <r>
      <rPr>
        <b/>
        <sz val="11"/>
        <color theme="1"/>
        <rFont val="Aptos Narrow"/>
        <family val="2"/>
        <scheme val="minor"/>
      </rPr>
      <t>Cell B7</t>
    </r>
  </si>
  <si>
    <r>
      <rPr>
        <b/>
        <sz val="11"/>
        <color theme="1"/>
        <rFont val="Aptos Narrow"/>
        <family val="2"/>
        <scheme val="minor"/>
      </rPr>
      <t>Cell B17</t>
    </r>
    <r>
      <rPr>
        <sz val="11"/>
        <color theme="1"/>
        <rFont val="Aptos Narrow"/>
        <family val="2"/>
        <scheme val="minor"/>
      </rPr>
      <t xml:space="preserve"> autofills with </t>
    </r>
    <r>
      <rPr>
        <b/>
        <sz val="11"/>
        <color theme="1"/>
        <rFont val="Aptos Narrow"/>
        <family val="2"/>
        <scheme val="minor"/>
      </rPr>
      <t>Cell D10</t>
    </r>
  </si>
  <si>
    <r>
      <rPr>
        <b/>
        <sz val="11"/>
        <color theme="1"/>
        <rFont val="Aptos Narrow"/>
        <family val="2"/>
        <scheme val="minor"/>
      </rPr>
      <t>Cell B19</t>
    </r>
    <r>
      <rPr>
        <sz val="11"/>
        <color theme="1"/>
        <rFont val="Aptos Narrow"/>
        <family val="2"/>
        <scheme val="minor"/>
      </rPr>
      <t xml:space="preserve"> formula totals all assets from </t>
    </r>
    <r>
      <rPr>
        <b/>
        <sz val="11"/>
        <color theme="1"/>
        <rFont val="Aptos Narrow"/>
        <family val="2"/>
        <scheme val="minor"/>
      </rPr>
      <t>Cells B12 - B18</t>
    </r>
  </si>
  <si>
    <r>
      <rPr>
        <b/>
        <sz val="11"/>
        <color theme="1"/>
        <rFont val="Aptos Narrow"/>
        <family val="2"/>
        <scheme val="minor"/>
      </rPr>
      <t>Cell D13</t>
    </r>
    <r>
      <rPr>
        <sz val="11"/>
        <color theme="1"/>
        <rFont val="Aptos Narrow"/>
        <family val="2"/>
        <scheme val="minor"/>
      </rPr>
      <t xml:space="preserve"> autofills with </t>
    </r>
    <r>
      <rPr>
        <b/>
        <sz val="11"/>
        <color theme="1"/>
        <rFont val="Aptos Narrow"/>
        <family val="2"/>
        <scheme val="minor"/>
      </rPr>
      <t>Cell D7</t>
    </r>
  </si>
  <si>
    <r>
      <rPr>
        <b/>
        <sz val="11"/>
        <color theme="1"/>
        <rFont val="Aptos Narrow"/>
        <family val="2"/>
        <scheme val="minor"/>
      </rPr>
      <t>Cell D17</t>
    </r>
    <r>
      <rPr>
        <sz val="11"/>
        <color theme="1"/>
        <rFont val="Aptos Narrow"/>
        <family val="2"/>
        <scheme val="minor"/>
      </rPr>
      <t xml:space="preserve"> formula totals the net worth from</t>
    </r>
    <r>
      <rPr>
        <b/>
        <sz val="11"/>
        <color theme="1"/>
        <rFont val="Aptos Narrow"/>
        <family val="2"/>
        <scheme val="minor"/>
      </rPr>
      <t xml:space="preserve"> Cells D13 and D14</t>
    </r>
  </si>
  <si>
    <r>
      <rPr>
        <b/>
        <sz val="11"/>
        <color theme="1"/>
        <rFont val="Aptos Narrow"/>
        <family val="2"/>
        <scheme val="minor"/>
      </rPr>
      <t>Cells E5 - I17</t>
    </r>
    <r>
      <rPr>
        <sz val="11"/>
        <color theme="1"/>
        <rFont val="Aptos Narrow"/>
        <family val="2"/>
        <scheme val="minor"/>
      </rPr>
      <t xml:space="preserve"> manage available credit.</t>
    </r>
    <r>
      <rPr>
        <b/>
        <sz val="11"/>
        <color theme="1"/>
        <rFont val="Aptos Narrow"/>
        <family val="2"/>
        <scheme val="minor"/>
      </rPr>
      <t xml:space="preserve"> Cells I8 - I15</t>
    </r>
    <r>
      <rPr>
        <sz val="11"/>
        <color theme="1"/>
        <rFont val="Aptos Narrow"/>
        <family val="2"/>
        <scheme val="minor"/>
      </rPr>
      <t xml:space="preserve"> formula calculate 30% of the credit limit</t>
    </r>
  </si>
  <si>
    <r>
      <rPr>
        <b/>
        <sz val="11"/>
        <color theme="1"/>
        <rFont val="Aptos Narrow"/>
        <family val="2"/>
      </rPr>
      <t>Cell A1</t>
    </r>
    <r>
      <rPr>
        <sz val="11"/>
        <color theme="1"/>
        <rFont val="Aptos Narrow"/>
        <family val="2"/>
      </rPr>
      <t xml:space="preserve"> formula is for today's date</t>
    </r>
  </si>
  <si>
    <r>
      <rPr>
        <b/>
        <sz val="11"/>
        <color theme="1"/>
        <rFont val="Aptos Narrow"/>
        <family val="2"/>
      </rPr>
      <t>Cell B2</t>
    </r>
    <r>
      <rPr>
        <sz val="11"/>
        <color theme="1"/>
        <rFont val="Aptos Narrow"/>
        <family val="2"/>
      </rPr>
      <t xml:space="preserve"> is carried over from </t>
    </r>
    <r>
      <rPr>
        <b/>
        <sz val="11"/>
        <color theme="1"/>
        <rFont val="Aptos Narrow"/>
        <family val="2"/>
      </rPr>
      <t>Cell F4</t>
    </r>
    <r>
      <rPr>
        <sz val="11"/>
        <color theme="1"/>
        <rFont val="Aptos Narrow"/>
        <family val="2"/>
      </rPr>
      <t xml:space="preserve"> in Asset Value (previous page)</t>
    </r>
  </si>
  <si>
    <r>
      <rPr>
        <b/>
        <sz val="11"/>
        <color theme="1"/>
        <rFont val="Aptos Narrow"/>
        <family val="2"/>
      </rPr>
      <t>Cell B3</t>
    </r>
    <r>
      <rPr>
        <sz val="11"/>
        <color theme="1"/>
        <rFont val="Aptos Narrow"/>
        <family val="2"/>
      </rPr>
      <t xml:space="preserve"> is carried over from </t>
    </r>
    <r>
      <rPr>
        <b/>
        <sz val="11"/>
        <color theme="1"/>
        <rFont val="Aptos Narrow"/>
        <family val="2"/>
      </rPr>
      <t>Cell G4</t>
    </r>
    <r>
      <rPr>
        <sz val="11"/>
        <color theme="1"/>
        <rFont val="Aptos Narrow"/>
        <family val="2"/>
      </rPr>
      <t xml:space="preserve"> in Asset Value (previous page)</t>
    </r>
  </si>
  <si>
    <r>
      <rPr>
        <b/>
        <sz val="11"/>
        <color theme="1"/>
        <rFont val="Aptos Narrow"/>
        <family val="2"/>
      </rPr>
      <t>Cell B4</t>
    </r>
    <r>
      <rPr>
        <sz val="11"/>
        <color theme="1"/>
        <rFont val="Aptos Narrow"/>
        <family val="2"/>
      </rPr>
      <t xml:space="preserve"> formula adds </t>
    </r>
    <r>
      <rPr>
        <b/>
        <sz val="11"/>
        <color theme="1"/>
        <rFont val="Aptos Narrow"/>
        <family val="2"/>
      </rPr>
      <t>Cell B2</t>
    </r>
    <r>
      <rPr>
        <sz val="11"/>
        <color theme="1"/>
        <rFont val="Aptos Narrow"/>
        <family val="2"/>
      </rPr>
      <t xml:space="preserve"> and</t>
    </r>
    <r>
      <rPr>
        <b/>
        <sz val="11"/>
        <color theme="1"/>
        <rFont val="Aptos Narrow"/>
        <family val="2"/>
      </rPr>
      <t xml:space="preserve"> Cell B3</t>
    </r>
    <r>
      <rPr>
        <sz val="11"/>
        <color theme="1"/>
        <rFont val="Aptos Narrow"/>
        <family val="2"/>
      </rPr>
      <t xml:space="preserve"> together</t>
    </r>
  </si>
  <si>
    <r>
      <rPr>
        <b/>
        <sz val="11"/>
        <color theme="1"/>
        <rFont val="Aptos Narrow"/>
        <family val="2"/>
      </rPr>
      <t>Column D</t>
    </r>
    <r>
      <rPr>
        <sz val="11"/>
        <color theme="1"/>
        <rFont val="Aptos Narrow"/>
        <family val="2"/>
      </rPr>
      <t xml:space="preserve"> formula is based on a 12% income tax</t>
    </r>
  </si>
  <si>
    <r>
      <rPr>
        <b/>
        <sz val="11"/>
        <color theme="1"/>
        <rFont val="Aptos Narrow"/>
        <family val="2"/>
      </rPr>
      <t>Column E</t>
    </r>
    <r>
      <rPr>
        <sz val="11"/>
        <color theme="1"/>
        <rFont val="Aptos Narrow"/>
        <family val="2"/>
      </rPr>
      <t xml:space="preserve"> formula is based on a 1% state tax</t>
    </r>
  </si>
  <si>
    <r>
      <rPr>
        <b/>
        <sz val="11"/>
        <color theme="1"/>
        <rFont val="Aptos Narrow"/>
        <family val="2"/>
      </rPr>
      <t>Column F</t>
    </r>
    <r>
      <rPr>
        <sz val="11"/>
        <color theme="1"/>
        <rFont val="Aptos Narrow"/>
        <family val="2"/>
      </rPr>
      <t xml:space="preserve"> formula  deducts the taxes from the gross annual amount</t>
    </r>
  </si>
  <si>
    <r>
      <rPr>
        <b/>
        <sz val="11"/>
        <color theme="1"/>
        <rFont val="Aptos Narrow"/>
        <family val="2"/>
      </rPr>
      <t>Column G</t>
    </r>
    <r>
      <rPr>
        <sz val="11"/>
        <color theme="1"/>
        <rFont val="Aptos Narrow"/>
        <family val="2"/>
      </rPr>
      <t xml:space="preserve"> formula divides the net distribution by 12 months</t>
    </r>
  </si>
  <si>
    <r>
      <rPr>
        <b/>
        <sz val="11"/>
        <color theme="1"/>
        <rFont val="Aptos Narrow"/>
        <family val="2"/>
      </rPr>
      <t>Column H</t>
    </r>
    <r>
      <rPr>
        <sz val="11"/>
        <color theme="1"/>
        <rFont val="Aptos Narrow"/>
        <family val="2"/>
      </rPr>
      <t xml:space="preserve"> formula divides the total income in Cell B4 by the gross annual amount to yield the number of years the amount will last</t>
    </r>
  </si>
  <si>
    <r>
      <rPr>
        <b/>
        <sz val="11"/>
        <color theme="1"/>
        <rFont val="Aptos Narrow"/>
        <family val="2"/>
      </rPr>
      <t>Column I</t>
    </r>
    <r>
      <rPr>
        <sz val="11"/>
        <color theme="1"/>
        <rFont val="Aptos Narrow"/>
        <family val="2"/>
      </rPr>
      <t xml:space="preserve"> calculates the year the account(s) is/are depleted based on the current year plus the number years the accounts are projected  to last in </t>
    </r>
    <r>
      <rPr>
        <b/>
        <sz val="11"/>
        <color theme="1"/>
        <rFont val="Aptos Narrow"/>
        <family val="2"/>
      </rPr>
      <t>Column H</t>
    </r>
  </si>
  <si>
    <r>
      <rPr>
        <b/>
        <sz val="11"/>
        <color theme="1"/>
        <rFont val="Aptos Narrow"/>
        <family val="2"/>
      </rPr>
      <t>Columns J and K</t>
    </r>
    <r>
      <rPr>
        <sz val="11"/>
        <color theme="1"/>
        <rFont val="Aptos Narrow"/>
        <family val="2"/>
      </rPr>
      <t xml:space="preserve"> formulas add the number of years in </t>
    </r>
    <r>
      <rPr>
        <b/>
        <sz val="11"/>
        <color theme="1"/>
        <rFont val="Aptos Narrow"/>
        <family val="2"/>
      </rPr>
      <t>Column H</t>
    </r>
    <r>
      <rPr>
        <sz val="11"/>
        <color theme="1"/>
        <rFont val="Aptos Narrow"/>
        <family val="2"/>
      </rPr>
      <t xml:space="preserve"> to the current age of each spouse</t>
    </r>
  </si>
  <si>
    <r>
      <t>Any other investments or savings not included in</t>
    </r>
    <r>
      <rPr>
        <b/>
        <sz val="11"/>
        <color theme="1"/>
        <rFont val="Aptos Narrow"/>
        <family val="2"/>
      </rPr>
      <t xml:space="preserve"> Cell B4</t>
    </r>
    <r>
      <rPr>
        <sz val="11"/>
        <color theme="1"/>
        <rFont val="Aptos Narrow"/>
        <family val="2"/>
      </rPr>
      <t xml:space="preserve"> are to be used as needed only after the IRA and Roth are both depleted</t>
    </r>
  </si>
  <si>
    <t>CC1</t>
  </si>
  <si>
    <t>CC2</t>
  </si>
  <si>
    <t>CC3</t>
  </si>
  <si>
    <t>CC4</t>
  </si>
  <si>
    <t>Other</t>
  </si>
  <si>
    <t>Medical</t>
  </si>
  <si>
    <t>Net</t>
  </si>
  <si>
    <r>
      <rPr>
        <b/>
        <sz val="11"/>
        <color theme="1"/>
        <rFont val="Aptos Narrow"/>
        <family val="2"/>
      </rPr>
      <t>Row 7 Cells B7 - M7</t>
    </r>
    <r>
      <rPr>
        <sz val="11"/>
        <color theme="1"/>
        <rFont val="Aptos Narrow"/>
        <family val="2"/>
      </rPr>
      <t xml:space="preserve"> formulas total the months' income</t>
    </r>
  </si>
  <si>
    <r>
      <rPr>
        <b/>
        <sz val="11"/>
        <color theme="1"/>
        <rFont val="Aptos Narrow"/>
        <family val="2"/>
      </rPr>
      <t>Column N Cells N3-N7</t>
    </r>
    <r>
      <rPr>
        <sz val="11"/>
        <color theme="1"/>
        <rFont val="Aptos Narrow"/>
        <family val="2"/>
      </rPr>
      <t xml:space="preserve"> formulas total the annual income</t>
    </r>
  </si>
  <si>
    <r>
      <rPr>
        <b/>
        <sz val="11"/>
        <color theme="1"/>
        <rFont val="Aptos Narrow"/>
        <family val="2"/>
      </rPr>
      <t>Row 18 Cells B18 - M18</t>
    </r>
    <r>
      <rPr>
        <sz val="11"/>
        <color theme="1"/>
        <rFont val="Aptos Narrow"/>
        <family val="2"/>
      </rPr>
      <t xml:space="preserve"> formulas total the months' expenses</t>
    </r>
  </si>
  <si>
    <r>
      <rPr>
        <b/>
        <sz val="11"/>
        <color theme="1"/>
        <rFont val="Aptos Narrow"/>
        <family val="2"/>
      </rPr>
      <t>Column N Cells N10-N19</t>
    </r>
    <r>
      <rPr>
        <sz val="11"/>
        <color theme="1"/>
        <rFont val="Aptos Narrow"/>
        <family val="2"/>
      </rPr>
      <t xml:space="preserve"> formulas total the annual expenses</t>
    </r>
  </si>
  <si>
    <t>Annual Expenses</t>
  </si>
  <si>
    <t>Annual Income</t>
  </si>
  <si>
    <t>Retired: 1 Income</t>
  </si>
  <si>
    <t>Cell Phone</t>
  </si>
  <si>
    <t>Mortgage/Escrow</t>
  </si>
  <si>
    <t>Medical Premium</t>
  </si>
  <si>
    <t>IRA/Pension</t>
  </si>
  <si>
    <t>Annual Income/Expense</t>
  </si>
  <si>
    <t>Malwarebytes</t>
  </si>
  <si>
    <t>Rates</t>
  </si>
  <si>
    <t>Estimated Annual Taxes</t>
  </si>
  <si>
    <t>Amount Owing</t>
  </si>
  <si>
    <t>Retired with 2 Incomes</t>
  </si>
  <si>
    <r>
      <rPr>
        <b/>
        <sz val="11"/>
        <color theme="1"/>
        <rFont val="Aptos Narrow"/>
        <family val="2"/>
        <scheme val="minor"/>
      </rPr>
      <t>Cells D4 - D18</t>
    </r>
    <r>
      <rPr>
        <sz val="11"/>
        <color theme="1"/>
        <rFont val="Aptos Narrow"/>
        <family val="2"/>
        <scheme val="minor"/>
      </rPr>
      <t xml:space="preserve"> formula multiples the monthly or quarterly expense by 12 months</t>
    </r>
  </si>
  <si>
    <r>
      <rPr>
        <b/>
        <sz val="11"/>
        <color theme="1"/>
        <rFont val="Aptos Narrow"/>
        <family val="2"/>
        <scheme val="minor"/>
      </rPr>
      <t>Cell D19</t>
    </r>
    <r>
      <rPr>
        <sz val="11"/>
        <color theme="1"/>
        <rFont val="Aptos Narrow"/>
        <family val="2"/>
        <scheme val="minor"/>
      </rPr>
      <t xml:space="preserve"> formula subtotals all the annual household expenses</t>
    </r>
  </si>
  <si>
    <r>
      <rPr>
        <b/>
        <sz val="11"/>
        <color theme="1"/>
        <rFont val="Aptos Narrow"/>
        <family val="2"/>
        <scheme val="minor"/>
      </rPr>
      <t>Cells D22 - D29</t>
    </r>
    <r>
      <rPr>
        <sz val="11"/>
        <color theme="1"/>
        <rFont val="Aptos Narrow"/>
        <family val="2"/>
        <scheme val="minor"/>
      </rPr>
      <t xml:space="preserve"> formula multiples the  expense by 12 months</t>
    </r>
  </si>
  <si>
    <r>
      <rPr>
        <b/>
        <sz val="11"/>
        <color theme="1"/>
        <rFont val="Aptos Narrow"/>
        <family val="2"/>
        <scheme val="minor"/>
      </rPr>
      <t>Cell D30</t>
    </r>
    <r>
      <rPr>
        <sz val="11"/>
        <color theme="1"/>
        <rFont val="Aptos Narrow"/>
        <family val="2"/>
        <scheme val="minor"/>
      </rPr>
      <t xml:space="preserve"> formula subtotals all the annual additional expenses</t>
    </r>
  </si>
  <si>
    <r>
      <rPr>
        <b/>
        <sz val="11"/>
        <color theme="1"/>
        <rFont val="Aptos Narrow"/>
        <family val="2"/>
        <scheme val="minor"/>
      </rPr>
      <t>Cell B31</t>
    </r>
    <r>
      <rPr>
        <sz val="11"/>
        <color theme="1"/>
        <rFont val="Aptos Narrow"/>
        <family val="2"/>
        <scheme val="minor"/>
      </rPr>
      <t xml:space="preserve"> formula totals the monthly expenses</t>
    </r>
  </si>
  <si>
    <r>
      <rPr>
        <b/>
        <sz val="11"/>
        <color theme="1"/>
        <rFont val="Aptos Narrow"/>
        <family val="2"/>
        <scheme val="minor"/>
      </rPr>
      <t>Cell C31</t>
    </r>
    <r>
      <rPr>
        <sz val="11"/>
        <color theme="1"/>
        <rFont val="Aptos Narrow"/>
        <family val="2"/>
        <scheme val="minor"/>
      </rPr>
      <t xml:space="preserve"> formula totals the quarterly expenses</t>
    </r>
  </si>
  <si>
    <r>
      <rPr>
        <b/>
        <sz val="11"/>
        <color theme="1"/>
        <rFont val="Aptos Narrow"/>
        <family val="2"/>
        <scheme val="minor"/>
      </rPr>
      <t>Cell D31</t>
    </r>
    <r>
      <rPr>
        <sz val="11"/>
        <color theme="1"/>
        <rFont val="Aptos Narrow"/>
        <family val="2"/>
        <scheme val="minor"/>
      </rPr>
      <t xml:space="preserve"> formula subtotals all the annual additional expenses</t>
    </r>
  </si>
  <si>
    <r>
      <rPr>
        <b/>
        <sz val="11"/>
        <color theme="1"/>
        <rFont val="Aptos Narrow"/>
        <family val="2"/>
        <scheme val="minor"/>
      </rPr>
      <t>Cell B19</t>
    </r>
    <r>
      <rPr>
        <sz val="11"/>
        <color theme="1"/>
        <rFont val="Aptos Narrow"/>
        <family val="2"/>
        <scheme val="minor"/>
      </rPr>
      <t xml:space="preserve"> formula subtotals the monthly expenses</t>
    </r>
  </si>
  <si>
    <r>
      <rPr>
        <b/>
        <sz val="11"/>
        <color theme="1"/>
        <rFont val="Aptos Narrow"/>
        <family val="2"/>
        <scheme val="minor"/>
      </rPr>
      <t>Cell C19</t>
    </r>
    <r>
      <rPr>
        <sz val="11"/>
        <color theme="1"/>
        <rFont val="Aptos Narrow"/>
        <family val="2"/>
        <scheme val="minor"/>
      </rPr>
      <t xml:space="preserve"> formula subtotals the quarterly expenses</t>
    </r>
  </si>
  <si>
    <r>
      <rPr>
        <b/>
        <sz val="11"/>
        <color theme="1"/>
        <rFont val="Aptos Narrow"/>
        <family val="2"/>
        <scheme val="minor"/>
      </rPr>
      <t>Cell B30</t>
    </r>
    <r>
      <rPr>
        <sz val="11"/>
        <color theme="1"/>
        <rFont val="Aptos Narrow"/>
        <family val="2"/>
        <scheme val="minor"/>
      </rPr>
      <t xml:space="preserve"> formula subtotals the monthly expenses</t>
    </r>
  </si>
  <si>
    <r>
      <rPr>
        <b/>
        <sz val="11"/>
        <color theme="1"/>
        <rFont val="Aptos Narrow"/>
        <family val="2"/>
        <scheme val="minor"/>
      </rPr>
      <t>Cell C30</t>
    </r>
    <r>
      <rPr>
        <sz val="11"/>
        <color theme="1"/>
        <rFont val="Aptos Narrow"/>
        <family val="2"/>
        <scheme val="minor"/>
      </rPr>
      <t xml:space="preserve"> formula subtotals the quarterly expenses</t>
    </r>
  </si>
  <si>
    <r>
      <rPr>
        <b/>
        <sz val="11"/>
        <color theme="1"/>
        <rFont val="Aptos Narrow"/>
        <family val="2"/>
        <scheme val="minor"/>
      </rPr>
      <t>Cell G8</t>
    </r>
    <r>
      <rPr>
        <sz val="11"/>
        <color theme="1"/>
        <rFont val="Aptos Narrow"/>
        <family val="2"/>
        <scheme val="minor"/>
      </rPr>
      <t xml:space="preserve"> formula totals the monthly income from all sources</t>
    </r>
  </si>
  <si>
    <r>
      <rPr>
        <b/>
        <sz val="11"/>
        <color theme="1"/>
        <rFont val="Aptos Narrow"/>
        <family val="2"/>
        <scheme val="minor"/>
      </rPr>
      <t>Cells H5 - H7</t>
    </r>
    <r>
      <rPr>
        <sz val="11"/>
        <color theme="1"/>
        <rFont val="Aptos Narrow"/>
        <family val="2"/>
        <scheme val="minor"/>
      </rPr>
      <t xml:space="preserve"> formula multiplies the monthly income by 12 months</t>
    </r>
  </si>
  <si>
    <r>
      <rPr>
        <b/>
        <sz val="11"/>
        <color theme="1"/>
        <rFont val="Aptos Narrow"/>
        <family val="2"/>
        <scheme val="minor"/>
      </rPr>
      <t>Cell H8</t>
    </r>
    <r>
      <rPr>
        <sz val="11"/>
        <color theme="1"/>
        <rFont val="Aptos Narrow"/>
        <family val="2"/>
        <scheme val="minor"/>
      </rPr>
      <t xml:space="preserve"> formula totals the annual gross income</t>
    </r>
  </si>
  <si>
    <r>
      <rPr>
        <b/>
        <sz val="11"/>
        <color theme="1"/>
        <rFont val="Aptos Narrow"/>
        <family val="2"/>
        <scheme val="minor"/>
      </rPr>
      <t>Cell G11</t>
    </r>
    <r>
      <rPr>
        <sz val="11"/>
        <color theme="1"/>
        <rFont val="Aptos Narrow"/>
        <family val="2"/>
        <scheme val="minor"/>
      </rPr>
      <t xml:space="preserve"> autofills with the annual income total from </t>
    </r>
    <r>
      <rPr>
        <b/>
        <sz val="11"/>
        <color theme="1"/>
        <rFont val="Aptos Narrow"/>
        <family val="2"/>
        <scheme val="minor"/>
      </rPr>
      <t>Cell H8</t>
    </r>
  </si>
  <si>
    <r>
      <rPr>
        <b/>
        <sz val="11"/>
        <color theme="1"/>
        <rFont val="Aptos Narrow"/>
        <family val="2"/>
        <scheme val="minor"/>
      </rPr>
      <t>Cell G12</t>
    </r>
    <r>
      <rPr>
        <sz val="11"/>
        <color theme="1"/>
        <rFont val="Aptos Narrow"/>
        <family val="2"/>
        <scheme val="minor"/>
      </rPr>
      <t xml:space="preserve"> autofills with the total expense from</t>
    </r>
    <r>
      <rPr>
        <b/>
        <sz val="11"/>
        <color theme="1"/>
        <rFont val="Aptos Narrow"/>
        <family val="2"/>
        <scheme val="minor"/>
      </rPr>
      <t xml:space="preserve"> Cell D31</t>
    </r>
  </si>
  <si>
    <r>
      <rPr>
        <b/>
        <sz val="11"/>
        <color theme="1"/>
        <rFont val="Aptos Narrow"/>
        <family val="2"/>
        <scheme val="minor"/>
      </rPr>
      <t>Cell G13</t>
    </r>
    <r>
      <rPr>
        <sz val="11"/>
        <color theme="1"/>
        <rFont val="Aptos Narrow"/>
        <family val="2"/>
        <scheme val="minor"/>
      </rPr>
      <t xml:space="preserve"> formula subtracts the annual expenses from the annual income </t>
    </r>
  </si>
  <si>
    <r>
      <rPr>
        <b/>
        <sz val="11"/>
        <color theme="1"/>
        <rFont val="Aptos Narrow"/>
        <family val="2"/>
        <scheme val="minor"/>
      </rPr>
      <t>Cell G14</t>
    </r>
    <r>
      <rPr>
        <sz val="11"/>
        <color theme="1"/>
        <rFont val="Aptos Narrow"/>
        <family val="2"/>
        <scheme val="minor"/>
      </rPr>
      <t xml:space="preserve"> formula divides the annual net income by 12 months</t>
    </r>
  </si>
  <si>
    <r>
      <t xml:space="preserve">The </t>
    </r>
    <r>
      <rPr>
        <b/>
        <sz val="11"/>
        <color theme="1"/>
        <rFont val="Aptos Narrow"/>
        <family val="2"/>
        <scheme val="minor"/>
      </rPr>
      <t>Estimated Annual Tax Table</t>
    </r>
    <r>
      <rPr>
        <sz val="11"/>
        <color theme="1"/>
        <rFont val="Aptos Narrow"/>
        <family val="2"/>
        <scheme val="minor"/>
      </rPr>
      <t xml:space="preserve"> formuals multiply the annual income by the current tax rates</t>
    </r>
  </si>
  <si>
    <r>
      <rPr>
        <b/>
        <sz val="11"/>
        <color theme="1"/>
        <rFont val="Aptos Narrow"/>
        <family val="2"/>
        <scheme val="minor"/>
      </rPr>
      <t>Cell G11</t>
    </r>
    <r>
      <rPr>
        <sz val="11"/>
        <color theme="1"/>
        <rFont val="Aptos Narrow"/>
        <family val="2"/>
        <scheme val="minor"/>
      </rPr>
      <t xml:space="preserve"> formula totals the monthly income from all sources</t>
    </r>
  </si>
  <si>
    <r>
      <rPr>
        <b/>
        <sz val="11"/>
        <color theme="1"/>
        <rFont val="Aptos Narrow"/>
        <family val="2"/>
        <scheme val="minor"/>
      </rPr>
      <t>Cells H6 - H10</t>
    </r>
    <r>
      <rPr>
        <sz val="11"/>
        <color theme="1"/>
        <rFont val="Aptos Narrow"/>
        <family val="2"/>
        <scheme val="minor"/>
      </rPr>
      <t xml:space="preserve"> formula multiplies the monthly income by 12 months</t>
    </r>
  </si>
  <si>
    <r>
      <rPr>
        <b/>
        <sz val="11"/>
        <color theme="1"/>
        <rFont val="Aptos Narrow"/>
        <family val="2"/>
        <scheme val="minor"/>
      </rPr>
      <t>Cell H11</t>
    </r>
    <r>
      <rPr>
        <sz val="11"/>
        <color theme="1"/>
        <rFont val="Aptos Narrow"/>
        <family val="2"/>
        <scheme val="minor"/>
      </rPr>
      <t xml:space="preserve"> formula totals the annual gross income</t>
    </r>
  </si>
  <si>
    <r>
      <rPr>
        <b/>
        <sz val="11"/>
        <color theme="1"/>
        <rFont val="Aptos Narrow"/>
        <family val="2"/>
        <scheme val="minor"/>
      </rPr>
      <t xml:space="preserve">Cell G14 </t>
    </r>
    <r>
      <rPr>
        <sz val="11"/>
        <color theme="1"/>
        <rFont val="Aptos Narrow"/>
        <family val="2"/>
        <scheme val="minor"/>
      </rPr>
      <t xml:space="preserve">autofills with the annual income total from </t>
    </r>
    <r>
      <rPr>
        <b/>
        <sz val="11"/>
        <color theme="1"/>
        <rFont val="Aptos Narrow"/>
        <family val="2"/>
        <scheme val="minor"/>
      </rPr>
      <t>Cell H8</t>
    </r>
  </si>
  <si>
    <r>
      <rPr>
        <b/>
        <sz val="11"/>
        <color theme="1"/>
        <rFont val="Aptos Narrow"/>
        <family val="2"/>
        <scheme val="minor"/>
      </rPr>
      <t>Cell G15</t>
    </r>
    <r>
      <rPr>
        <sz val="11"/>
        <color theme="1"/>
        <rFont val="Aptos Narrow"/>
        <family val="2"/>
        <scheme val="minor"/>
      </rPr>
      <t xml:space="preserve"> autofills with the total expense from</t>
    </r>
    <r>
      <rPr>
        <b/>
        <sz val="11"/>
        <color theme="1"/>
        <rFont val="Aptos Narrow"/>
        <family val="2"/>
        <scheme val="minor"/>
      </rPr>
      <t xml:space="preserve"> Cell D31</t>
    </r>
  </si>
  <si>
    <r>
      <rPr>
        <b/>
        <sz val="11"/>
        <color theme="1"/>
        <rFont val="Aptos Narrow"/>
        <family val="2"/>
        <scheme val="minor"/>
      </rPr>
      <t>Cell G16</t>
    </r>
    <r>
      <rPr>
        <sz val="11"/>
        <color theme="1"/>
        <rFont val="Aptos Narrow"/>
        <family val="2"/>
        <scheme val="minor"/>
      </rPr>
      <t xml:space="preserve"> formula subtracts the annual expenses from the annual income </t>
    </r>
  </si>
  <si>
    <r>
      <rPr>
        <b/>
        <sz val="11"/>
        <color theme="1"/>
        <rFont val="Aptos Narrow"/>
        <family val="2"/>
        <scheme val="minor"/>
      </rPr>
      <t>Cell G17</t>
    </r>
    <r>
      <rPr>
        <sz val="11"/>
        <color theme="1"/>
        <rFont val="Aptos Narrow"/>
        <family val="2"/>
        <scheme val="minor"/>
      </rPr>
      <t xml:space="preserve"> formula divides the annual net income by 12 months</t>
    </r>
  </si>
  <si>
    <r>
      <t xml:space="preserve">The </t>
    </r>
    <r>
      <rPr>
        <b/>
        <sz val="11"/>
        <color theme="1"/>
        <rFont val="Aptos Narrow"/>
        <family val="2"/>
        <scheme val="minor"/>
      </rPr>
      <t>Estimated Annual Tax Table</t>
    </r>
    <r>
      <rPr>
        <sz val="11"/>
        <color theme="1"/>
        <rFont val="Aptos Narrow"/>
        <family val="2"/>
        <scheme val="minor"/>
      </rPr>
      <t xml:space="preserve"> formuals multiply the annual income in</t>
    </r>
    <r>
      <rPr>
        <b/>
        <sz val="11"/>
        <color theme="1"/>
        <rFont val="Aptos Narrow"/>
        <family val="2"/>
        <scheme val="minor"/>
      </rPr>
      <t xml:space="preserve"> Cell H11</t>
    </r>
    <r>
      <rPr>
        <sz val="11"/>
        <color theme="1"/>
        <rFont val="Aptos Narrow"/>
        <family val="2"/>
        <scheme val="minor"/>
      </rPr>
      <t xml:space="preserve"> by the current tax rates</t>
    </r>
  </si>
  <si>
    <t>Credit Rating</t>
  </si>
  <si>
    <t>Welcome to Life-span Budgeting</t>
  </si>
  <si>
    <t>Workbook includes the following worksheets:</t>
  </si>
  <si>
    <t>Age Expectancy</t>
  </si>
  <si>
    <t>1 Income</t>
  </si>
  <si>
    <t>2 Incomes</t>
  </si>
  <si>
    <t>Key Components of Excel Formulas</t>
  </si>
  <si>
    <t>Structure of a Formula</t>
  </si>
  <si>
    <t>Using Formulas in Excel</t>
  </si>
  <si>
    <r>
      <t>1. Entering a Formula</t>
    </r>
    <r>
      <rPr>
        <sz val="12"/>
        <color rgb="FF222222"/>
        <rFont val="Aptos Narrow"/>
        <family val="2"/>
        <scheme val="minor"/>
      </rPr>
      <t>: Click on a cell, type the formula starting with an equal sign, and press Enter.</t>
    </r>
  </si>
  <si>
    <r>
      <t>2. Dynamic Updates</t>
    </r>
    <r>
      <rPr>
        <sz val="12"/>
        <color rgb="FF222222"/>
        <rFont val="Aptos Narrow"/>
        <family val="2"/>
        <scheme val="minor"/>
      </rPr>
      <t>: Formulas automatically recalculate when the referenced cell values change.</t>
    </r>
  </si>
  <si>
    <r>
      <t>3. Copying Formulas</t>
    </r>
    <r>
      <rPr>
        <sz val="12"/>
        <color rgb="FF222222"/>
        <rFont val="Aptos Narrow"/>
        <family val="2"/>
        <scheme val="minor"/>
      </rPr>
      <t>: You can drag the fill handle to copy formulas to adjacent cells, adjusting references automatically.</t>
    </r>
  </si>
  <si>
    <r>
      <rPr>
        <b/>
        <sz val="12"/>
        <color theme="1"/>
        <rFont val="Aptos Narrow"/>
        <family val="2"/>
        <scheme val="minor"/>
      </rPr>
      <t xml:space="preserve">Equal Sign: </t>
    </r>
    <r>
      <rPr>
        <sz val="12"/>
        <color theme="1"/>
        <rFont val="Aptos Narrow"/>
        <family val="2"/>
        <scheme val="minor"/>
      </rPr>
      <t>Every formula begins with an equal sign (=).</t>
    </r>
  </si>
  <si>
    <r>
      <rPr>
        <b/>
        <sz val="12"/>
        <color theme="1"/>
        <rFont val="Aptos Narrow"/>
        <family val="2"/>
        <scheme val="minor"/>
      </rPr>
      <t>Cell References:</t>
    </r>
    <r>
      <rPr>
        <sz val="12"/>
        <color theme="1"/>
        <rFont val="Aptos Narrow"/>
        <family val="2"/>
        <scheme val="minor"/>
      </rPr>
      <t xml:space="preserve"> Use references like A1, B2 to refer to specific cells.</t>
    </r>
  </si>
  <si>
    <r>
      <rPr>
        <b/>
        <sz val="12"/>
        <color theme="1"/>
        <rFont val="Aptos Narrow"/>
        <family val="2"/>
        <scheme val="minor"/>
      </rPr>
      <t>Column References:</t>
    </r>
    <r>
      <rPr>
        <sz val="12"/>
        <color theme="1"/>
        <rFont val="Aptos Narrow"/>
        <family val="2"/>
        <scheme val="minor"/>
      </rPr>
      <t xml:space="preserve"> Use alphabet like A, B, C, etc.</t>
    </r>
  </si>
  <si>
    <r>
      <rPr>
        <b/>
        <sz val="12"/>
        <color theme="1"/>
        <rFont val="Aptos Narrow"/>
        <family val="2"/>
        <scheme val="minor"/>
      </rPr>
      <t>Row References:</t>
    </r>
    <r>
      <rPr>
        <sz val="12"/>
        <color theme="1"/>
        <rFont val="Aptos Narrow"/>
        <family val="2"/>
        <scheme val="minor"/>
      </rPr>
      <t xml:space="preserve"> Use number references like 1, 2, 3, etc.</t>
    </r>
  </si>
  <si>
    <t xml:space="preserve">    </t>
  </si>
  <si>
    <r>
      <rPr>
        <b/>
        <sz val="12"/>
        <color theme="1"/>
        <rFont val="Aptos Narrow"/>
        <family val="2"/>
        <scheme val="minor"/>
      </rPr>
      <t>Addition</t>
    </r>
    <r>
      <rPr>
        <sz val="12"/>
        <color theme="1"/>
        <rFont val="Aptos Narrow"/>
        <family val="2"/>
        <scheme val="minor"/>
      </rPr>
      <t xml:space="preserve"> (+)</t>
    </r>
  </si>
  <si>
    <r>
      <rPr>
        <b/>
        <sz val="12"/>
        <color theme="1"/>
        <rFont val="Aptos Narrow"/>
        <family val="2"/>
        <scheme val="minor"/>
      </rPr>
      <t>Subtraction</t>
    </r>
    <r>
      <rPr>
        <sz val="12"/>
        <color theme="1"/>
        <rFont val="Aptos Narrow"/>
        <family val="2"/>
        <scheme val="minor"/>
      </rPr>
      <t xml:space="preserve"> (-)</t>
    </r>
  </si>
  <si>
    <r>
      <rPr>
        <b/>
        <sz val="12"/>
        <color theme="1"/>
        <rFont val="Aptos Narrow"/>
        <family val="2"/>
        <scheme val="minor"/>
      </rPr>
      <t>Multiplication</t>
    </r>
    <r>
      <rPr>
        <sz val="12"/>
        <color theme="1"/>
        <rFont val="Aptos Narrow"/>
        <family val="2"/>
        <scheme val="minor"/>
      </rPr>
      <t xml:space="preserve"> (*)</t>
    </r>
  </si>
  <si>
    <r>
      <rPr>
        <b/>
        <sz val="12"/>
        <color theme="1"/>
        <rFont val="Aptos Narrow"/>
        <family val="2"/>
        <scheme val="minor"/>
      </rPr>
      <t>Division</t>
    </r>
    <r>
      <rPr>
        <sz val="12"/>
        <color theme="1"/>
        <rFont val="Aptos Narrow"/>
        <family val="2"/>
        <scheme val="minor"/>
      </rPr>
      <t xml:space="preserve"> (/)</t>
    </r>
  </si>
  <si>
    <r>
      <rPr>
        <b/>
        <sz val="12"/>
        <color theme="1"/>
        <rFont val="Aptos Narrow"/>
        <family val="2"/>
        <scheme val="minor"/>
      </rPr>
      <t>5. Adding cells together:</t>
    </r>
    <r>
      <rPr>
        <sz val="12"/>
        <color theme="1"/>
        <rFont val="Aptos Narrow"/>
        <family val="2"/>
        <scheme val="minor"/>
      </rPr>
      <t xml:space="preserve">  Formula examples would look like </t>
    </r>
    <r>
      <rPr>
        <b/>
        <sz val="12"/>
        <color theme="1"/>
        <rFont val="Aptos Narrow"/>
        <family val="2"/>
        <scheme val="minor"/>
      </rPr>
      <t>=SUM(A1:A4)</t>
    </r>
    <r>
      <rPr>
        <sz val="12"/>
        <color theme="1"/>
        <rFont val="Aptos Narrow"/>
        <family val="2"/>
        <scheme val="minor"/>
      </rPr>
      <t xml:space="preserve"> or </t>
    </r>
    <r>
      <rPr>
        <b/>
        <sz val="12"/>
        <color theme="1"/>
        <rFont val="Aptos Narrow"/>
        <family val="2"/>
        <scheme val="minor"/>
      </rPr>
      <t>=SUM(F1:F6)</t>
    </r>
  </si>
  <si>
    <t>Common operators include:</t>
  </si>
  <si>
    <r>
      <rPr>
        <b/>
        <sz val="12"/>
        <color theme="1"/>
        <rFont val="Aptos Narrow"/>
        <family val="2"/>
        <scheme val="minor"/>
      </rPr>
      <t>4. Formulas used across worksheets:</t>
    </r>
    <r>
      <rPr>
        <sz val="12"/>
        <color theme="1"/>
        <rFont val="Aptos Narrow"/>
        <family val="2"/>
        <scheme val="minor"/>
      </rPr>
      <t xml:space="preserve"> A formula example would look like </t>
    </r>
    <r>
      <rPr>
        <b/>
        <sz val="12"/>
        <color theme="1"/>
        <rFont val="Aptos Narrow"/>
        <family val="2"/>
        <scheme val="minor"/>
      </rPr>
      <t>='Asset Value'!F4</t>
    </r>
    <r>
      <rPr>
        <sz val="12"/>
        <color theme="1"/>
        <rFont val="Aptos Narrow"/>
        <family val="2"/>
        <scheme val="minor"/>
      </rPr>
      <t xml:space="preserve"> with </t>
    </r>
    <r>
      <rPr>
        <i/>
        <sz val="12"/>
        <color theme="1"/>
        <rFont val="Aptos Narrow"/>
        <family val="2"/>
        <scheme val="minor"/>
      </rPr>
      <t>Asset Value</t>
    </r>
    <r>
      <rPr>
        <sz val="12"/>
        <color theme="1"/>
        <rFont val="Aptos Narrow"/>
        <family val="2"/>
        <scheme val="minor"/>
      </rPr>
      <t xml:space="preserve"> referring to the worksheet label.</t>
    </r>
  </si>
  <si>
    <r>
      <t xml:space="preserve">This worksheet captures all the </t>
    </r>
    <r>
      <rPr>
        <b/>
        <sz val="12"/>
        <color theme="1"/>
        <rFont val="Aptos Narrow"/>
        <family val="2"/>
        <scheme val="minor"/>
      </rPr>
      <t>savings, investments, property, and liabilities</t>
    </r>
    <r>
      <rPr>
        <sz val="12"/>
        <color theme="1"/>
        <rFont val="Aptos Narrow"/>
        <family val="2"/>
        <scheme val="minor"/>
      </rPr>
      <t xml:space="preserve">. The example is populated with two numbers to show how formulas across worksheets are managed. The example represents two retired people (one with retirement savings and the other with investments). Adding rows or columns as needed should update the formulas. The </t>
    </r>
    <r>
      <rPr>
        <i/>
        <sz val="12"/>
        <color theme="1"/>
        <rFont val="Aptos Narrow"/>
        <family val="2"/>
        <scheme val="minor"/>
      </rPr>
      <t>Available Credit</t>
    </r>
    <r>
      <rPr>
        <sz val="12"/>
        <color theme="1"/>
        <rFont val="Aptos Narrow"/>
        <family val="2"/>
        <scheme val="minor"/>
      </rPr>
      <t xml:space="preserve"> is an asset until used.</t>
    </r>
  </si>
  <si>
    <t xml:space="preserve">If you need help with Excel, consider this website  </t>
  </si>
  <si>
    <t>https://www.excel-easy.com/</t>
  </si>
  <si>
    <t>Consider this workbook an example. Contact a financial planner for the current rates, taxes, and schedules.</t>
  </si>
  <si>
    <r>
      <t xml:space="preserve">This worksheet helps to plan how long the IRAs and Roth IRAs listed on the </t>
    </r>
    <r>
      <rPr>
        <i/>
        <sz val="12"/>
        <color theme="1"/>
        <rFont val="Aptos Narrow"/>
        <family val="2"/>
        <scheme val="minor"/>
      </rPr>
      <t xml:space="preserve">Asset Value </t>
    </r>
    <r>
      <rPr>
        <sz val="12"/>
        <color theme="1"/>
        <rFont val="Aptos Narrow"/>
        <family val="2"/>
        <scheme val="minor"/>
      </rPr>
      <t>worksheet might last. Arbitrary amounts withdrawn over several years are included. State (1%) and federal (12%) taxes are generated using formulas. Change the percentages to conform with specific amounts applicable to your situation.</t>
    </r>
  </si>
  <si>
    <t>Retired: 2 Incomes</t>
  </si>
  <si>
    <r>
      <t xml:space="preserve">The likelihood of one person passing before the other is considered when using the </t>
    </r>
    <r>
      <rPr>
        <i/>
        <sz val="12"/>
        <color theme="1"/>
        <rFont val="Aptos Narrow"/>
        <family val="2"/>
        <scheme val="minor"/>
      </rPr>
      <t xml:space="preserve">2 </t>
    </r>
    <r>
      <rPr>
        <sz val="12"/>
        <color theme="1"/>
        <rFont val="Aptos Narrow"/>
        <family val="2"/>
        <scheme val="minor"/>
      </rPr>
      <t>and</t>
    </r>
    <r>
      <rPr>
        <i/>
        <sz val="12"/>
        <color theme="1"/>
        <rFont val="Aptos Narrow"/>
        <family val="2"/>
        <scheme val="minor"/>
      </rPr>
      <t xml:space="preserve"> 1 Income</t>
    </r>
    <r>
      <rPr>
        <sz val="12"/>
        <color theme="1"/>
        <rFont val="Aptos Narrow"/>
        <family val="2"/>
        <scheme val="minor"/>
      </rPr>
      <t xml:space="preserve"> worksheets. The sections concerning expenses opens with arbitrary amounts and labels which can be changed to meet your needs. These worksheets also include sections relating to the expected monthly and annual incomes, net earnings, and taxes (based on percentages of taxes paid).</t>
    </r>
  </si>
  <si>
    <r>
      <t xml:space="preserve">This worksheet works in the same way as the </t>
    </r>
    <r>
      <rPr>
        <i/>
        <sz val="12"/>
        <color theme="1"/>
        <rFont val="Aptos Narrow"/>
        <family val="2"/>
        <scheme val="minor"/>
      </rPr>
      <t>2 Incomes</t>
    </r>
    <r>
      <rPr>
        <sz val="12"/>
        <color theme="1"/>
        <rFont val="Aptos Narrow"/>
        <family val="2"/>
        <scheme val="minor"/>
      </rPr>
      <t xml:space="preserve"> worksheet. The differences will be in the anticipated changes in the types and amount of expenses.</t>
    </r>
  </si>
  <si>
    <t>Jan</t>
  </si>
  <si>
    <t>Feb</t>
  </si>
  <si>
    <t>Mar</t>
  </si>
  <si>
    <t>Apr</t>
  </si>
  <si>
    <t>May</t>
  </si>
  <si>
    <t>Jun</t>
  </si>
  <si>
    <t>Jul</t>
  </si>
  <si>
    <t>Aug</t>
  </si>
  <si>
    <t>Sep</t>
  </si>
  <si>
    <t>Oct</t>
  </si>
  <si>
    <t>Nov</t>
  </si>
  <si>
    <t>Dec</t>
  </si>
  <si>
    <t>Total to date</t>
  </si>
  <si>
    <t>Monthly Income 2026</t>
  </si>
  <si>
    <t>Taxes 2026</t>
  </si>
  <si>
    <t>Monthly Income*</t>
  </si>
  <si>
    <t>2026 Actual Expenses</t>
  </si>
  <si>
    <t>Last Month /Year</t>
  </si>
  <si>
    <t>Expected this month</t>
  </si>
  <si>
    <t>Date expected payment</t>
  </si>
  <si>
    <t>Xfinity Mobile</t>
  </si>
  <si>
    <t>3rd</t>
  </si>
  <si>
    <t>Xfinity/Comcast</t>
  </si>
  <si>
    <t>19th</t>
  </si>
  <si>
    <t xml:space="preserve">Garbage (Quarterly)                 </t>
  </si>
  <si>
    <t>M,J,S,D 19th</t>
  </si>
  <si>
    <t>11th</t>
  </si>
  <si>
    <t>12th</t>
  </si>
  <si>
    <t>10th</t>
  </si>
  <si>
    <t>Housekeeping</t>
  </si>
  <si>
    <t>Left Over</t>
  </si>
  <si>
    <t>Left to Pay</t>
  </si>
  <si>
    <t>11/22/2026</t>
  </si>
  <si>
    <t>Ancestry</t>
  </si>
  <si>
    <t xml:space="preserve">Best Buy </t>
  </si>
  <si>
    <t>Best Buy - Microsoft 365</t>
  </si>
  <si>
    <t>11/23/2026</t>
  </si>
  <si>
    <t>BlueMountain</t>
  </si>
  <si>
    <t>2027</t>
  </si>
  <si>
    <t>Dec 2026</t>
  </si>
  <si>
    <t>CPA</t>
  </si>
  <si>
    <t>Mar 2026</t>
  </si>
  <si>
    <t>Dental</t>
  </si>
  <si>
    <t>Fastrack</t>
  </si>
  <si>
    <t>1st</t>
  </si>
  <si>
    <t>22nd</t>
  </si>
  <si>
    <t>Macys</t>
  </si>
  <si>
    <t>Apr 2027</t>
  </si>
  <si>
    <t>Staples</t>
  </si>
  <si>
    <t>Annual Total Expenses</t>
  </si>
  <si>
    <t>Annual Income-Expenses 1 and 2</t>
  </si>
  <si>
    <r>
      <t xml:space="preserve">There are two examples for tracking income and expenses. Whichever is chosen, consider adding worksheet pages to save several years. For example, begin with </t>
    </r>
    <r>
      <rPr>
        <i/>
        <sz val="12"/>
        <color theme="1"/>
        <rFont val="Aptos Narrow"/>
        <family val="2"/>
        <scheme val="minor"/>
      </rPr>
      <t>Annual Income-Expenses 1-2026</t>
    </r>
    <r>
      <rPr>
        <sz val="12"/>
        <color theme="1"/>
        <rFont val="Aptos Narrow"/>
        <family val="2"/>
        <scheme val="minor"/>
      </rPr>
      <t xml:space="preserve">. When the year's tracking is completed, create a new worksheet named </t>
    </r>
    <r>
      <rPr>
        <i/>
        <sz val="12"/>
        <color theme="1"/>
        <rFont val="Aptos Narrow"/>
        <family val="2"/>
        <scheme val="minor"/>
      </rPr>
      <t>Annual Income-Expenses 1-2027</t>
    </r>
    <r>
      <rPr>
        <sz val="12"/>
        <color theme="1"/>
        <rFont val="Aptos Narrow"/>
        <family val="2"/>
        <scheme val="minor"/>
      </rPr>
      <t>. Copy the 2026 worksheet into the blank 2027 worksheet. Clear the amounts and revise the accounts as necessary to have a fresh start for the next year. Both worksheets include formulas.</t>
    </r>
  </si>
  <si>
    <t>e Mail</t>
  </si>
  <si>
    <t>Care Credit</t>
  </si>
  <si>
    <t>Car Registration</t>
  </si>
  <si>
    <t>Bank xxxx - Household</t>
  </si>
  <si>
    <t>Bank xxxx  - Special</t>
  </si>
  <si>
    <t>Medical Insurance</t>
  </si>
  <si>
    <t>Royalties, investment Income</t>
  </si>
  <si>
    <t>Next Page</t>
  </si>
  <si>
    <r>
      <t xml:space="preserve">The workbook is built in Microsoft Excel 365 using basic formulas within cells and across worksheets. It is a work in progress built by Bob Thompson. It is recommended that you make a copy of this workbook to keep as the original template: </t>
    </r>
    <r>
      <rPr>
        <i/>
        <sz val="12"/>
        <color theme="1"/>
        <rFont val="Aptos Narrow"/>
        <family val="2"/>
        <scheme val="minor"/>
      </rPr>
      <t>Life-span Budgeting Template</t>
    </r>
    <r>
      <rPr>
        <sz val="12"/>
        <color theme="1"/>
        <rFont val="Aptos Narrow"/>
        <family val="2"/>
        <scheme val="minor"/>
      </rPr>
      <t>.</t>
    </r>
  </si>
  <si>
    <r>
      <rPr>
        <b/>
        <sz val="11"/>
        <color theme="1"/>
        <rFont val="Aptos Narrow"/>
        <family val="2"/>
        <scheme val="minor"/>
      </rPr>
      <t>Cells D4 - D18</t>
    </r>
    <r>
      <rPr>
        <sz val="11"/>
        <color theme="1"/>
        <rFont val="Aptos Narrow"/>
        <family val="2"/>
        <scheme val="minor"/>
      </rPr>
      <t xml:space="preserve"> formula multiples the monthly expense by 12 months or the quarterly expense by 4 quarters</t>
    </r>
  </si>
  <si>
    <t>Retired with 1 Income</t>
  </si>
  <si>
    <t>Annual Income-Expenses 1</t>
  </si>
  <si>
    <t>Annual Income-Expenses 2</t>
  </si>
  <si>
    <t>Asset - Credit Value</t>
  </si>
  <si>
    <t>Asset-Credit Value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</si>
</sst>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22" x14ac:knownFonts="1">
    <font>
      <sz val="11"/>
      <color theme="1"/>
      <name val="Aptos Narrow"/>
      <family val="2"/>
      <scheme val="minor"/>
    </font>
    <font>
      <sz val="11"/>
      <color theme="1"/>
      <name val="Aptos Narrow"/>
      <family val="2"/>
      <scheme val="minor"/>
    </font>
    <font>
      <b/>
      <sz val="11"/>
      <color theme="1"/>
      <name val="Aptos Narrow"/>
      <family val="2"/>
      <scheme val="minor"/>
    </font>
    <font>
      <sz val="11"/>
      <name val="Aptos Narrow"/>
      <family val="2"/>
      <scheme val="minor"/>
    </font>
    <font>
      <sz val="11"/>
      <color theme="9" tint="-0.249977111117893"/>
      <name val="Aptos Narrow"/>
      <family val="2"/>
      <scheme val="minor"/>
    </font>
    <font>
      <b/>
      <sz val="11"/>
      <name val="Aptos Narrow"/>
      <family val="2"/>
      <scheme val="minor"/>
    </font>
    <font>
      <b/>
      <sz val="11"/>
      <color theme="1"/>
      <name val="Calibri"/>
      <family val="2"/>
    </font>
    <font>
      <sz val="11"/>
      <color rgb="FF0070C0"/>
      <name val="Aptos Narrow"/>
      <family val="2"/>
      <scheme val="minor"/>
    </font>
    <font>
      <sz val="11"/>
      <color theme="1"/>
      <name val="Aptos Narrow"/>
      <family val="2"/>
    </font>
    <font>
      <b/>
      <sz val="11"/>
      <color theme="1"/>
      <name val="Aptos Narrow"/>
      <family val="2"/>
    </font>
    <font>
      <sz val="11"/>
      <color theme="9" tint="-0.249977111117893"/>
      <name val="Aptos Narrow"/>
      <family val="2"/>
    </font>
    <font>
      <sz val="11"/>
      <name val="Aptos Narrow"/>
      <family val="2"/>
    </font>
    <font>
      <b/>
      <sz val="11"/>
      <name val="Aptos Narrow"/>
      <family val="2"/>
    </font>
    <font>
      <b/>
      <sz val="11"/>
      <color theme="9" tint="-0.249977111117893"/>
      <name val="Aptos Narrow"/>
      <family val="2"/>
    </font>
    <font>
      <sz val="12"/>
      <color theme="1"/>
      <name val="Aptos Narrow"/>
      <family val="2"/>
      <scheme val="minor"/>
    </font>
    <font>
      <b/>
      <sz val="12"/>
      <color theme="1"/>
      <name val="Aptos Narrow"/>
      <family val="2"/>
      <scheme val="minor"/>
    </font>
    <font>
      <b/>
      <sz val="12"/>
      <color rgb="FF222222"/>
      <name val="Aptos Narrow"/>
      <family val="2"/>
      <scheme val="minor"/>
    </font>
    <font>
      <sz val="12"/>
      <color rgb="FF222222"/>
      <name val="Aptos Narrow"/>
      <family val="2"/>
      <scheme val="minor"/>
    </font>
    <font>
      <i/>
      <sz val="12"/>
      <color theme="1"/>
      <name val="Aptos Narrow"/>
      <family val="2"/>
      <scheme val="minor"/>
    </font>
    <font>
      <u/>
      <sz val="11"/>
      <color theme="10"/>
      <name val="Aptos Narrow"/>
      <family val="2"/>
      <scheme val="minor"/>
    </font>
    <font>
      <b/>
      <sz val="16"/>
      <color theme="1"/>
      <name val="Aptos Narrow"/>
      <family val="2"/>
      <scheme val="minor"/>
    </font>
    <font>
      <b/>
      <sz val="16"/>
      <color rgb="FF222222"/>
      <name val="Aptos Narrow"/>
      <family val="2"/>
      <scheme val="minor"/>
    </font>
  </fonts>
  <fills count="4">
    <fill>
      <patternFill patternType="none"/>
    </fill>
    <fill>
      <patternFill patternType="gray125"/>
    </fill>
    <fill>
      <patternFill patternType="solid">
        <fgColor theme="0"/>
        <bgColor indexed="64"/>
      </patternFill>
    </fill>
    <fill>
      <patternFill patternType="solid">
        <fgColor theme="1"/>
        <bgColor indexed="64"/>
      </patternFill>
    </fill>
  </fills>
  <borders count="6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top style="medium">
        <color indexed="64"/>
      </top>
      <bottom/>
      <diagonal/>
    </border>
    <border>
      <left/>
      <right/>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bottom/>
      <diagonal/>
    </border>
    <border>
      <left style="medium">
        <color indexed="64"/>
      </left>
      <right style="medium">
        <color indexed="64"/>
      </right>
      <top style="thin">
        <color indexed="64"/>
      </top>
      <bottom style="double">
        <color indexed="64"/>
      </bottom>
      <diagonal/>
    </border>
    <border>
      <left style="medium">
        <color indexed="64"/>
      </left>
      <right/>
      <top/>
      <bottom style="thin">
        <color theme="0"/>
      </bottom>
      <diagonal/>
    </border>
    <border>
      <left style="medium">
        <color indexed="64"/>
      </left>
      <right style="medium">
        <color indexed="64"/>
      </right>
      <top style="double">
        <color indexed="64"/>
      </top>
      <bottom style="medium">
        <color indexed="64"/>
      </bottom>
      <diagonal/>
    </border>
    <border>
      <left style="medium">
        <color indexed="64"/>
      </left>
      <right style="medium">
        <color indexed="64"/>
      </right>
      <top style="double">
        <color indexed="64"/>
      </top>
      <bottom style="double">
        <color indexed="64"/>
      </bottom>
      <diagonal/>
    </border>
    <border>
      <left style="medium">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medium">
        <color indexed="64"/>
      </right>
      <top style="double">
        <color indexed="64"/>
      </top>
      <bottom style="double">
        <color indexed="64"/>
      </bottom>
      <diagonal/>
    </border>
    <border>
      <left style="medium">
        <color indexed="64"/>
      </left>
      <right style="hair">
        <color indexed="64"/>
      </right>
      <top style="thin">
        <color indexed="64"/>
      </top>
      <bottom style="double">
        <color indexed="64"/>
      </bottom>
      <diagonal/>
    </border>
    <border>
      <left style="hair">
        <color indexed="64"/>
      </left>
      <right/>
      <top style="thin">
        <color indexed="64"/>
      </top>
      <bottom style="double">
        <color indexed="64"/>
      </bottom>
      <diagonal/>
    </border>
    <border>
      <left style="thin">
        <color indexed="64"/>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ck">
        <color indexed="64"/>
      </left>
      <right style="thin">
        <color indexed="64"/>
      </right>
      <top/>
      <bottom/>
      <diagonal/>
    </border>
    <border>
      <left style="thick">
        <color indexed="64"/>
      </left>
      <right style="thin">
        <color indexed="64"/>
      </right>
      <top style="thin">
        <color indexed="64"/>
      </top>
      <bottom style="thin">
        <color indexed="64"/>
      </bottom>
      <diagonal/>
    </border>
    <border>
      <left/>
      <right/>
      <top style="thin">
        <color indexed="64"/>
      </top>
      <bottom style="thin">
        <color indexed="64"/>
      </bottom>
      <diagonal/>
    </border>
    <border>
      <left style="thick">
        <color indexed="64"/>
      </left>
      <right style="thin">
        <color indexed="64"/>
      </right>
      <top/>
      <bottom style="thin">
        <color indexed="64"/>
      </bottom>
      <diagonal/>
    </border>
    <border>
      <left style="thick">
        <color indexed="64"/>
      </left>
      <right/>
      <top/>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19" fillId="0" borderId="0" applyNumberFormat="0" applyFill="0" applyBorder="0" applyAlignment="0" applyProtection="0"/>
  </cellStyleXfs>
  <cellXfs count="331">
    <xf numFmtId="0" fontId="0" fillId="0" borderId="0" xfId="0"/>
    <xf numFmtId="0" fontId="2" fillId="0" borderId="0" xfId="0" applyFont="1"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0" xfId="0" applyAlignment="1">
      <alignment horizontal="center"/>
    </xf>
    <xf numFmtId="44" fontId="4" fillId="0" borderId="13" xfId="1" applyFont="1" applyFill="1" applyBorder="1" applyAlignment="1"/>
    <xf numFmtId="44" fontId="4" fillId="0" borderId="14" xfId="0" applyNumberFormat="1" applyFont="1" applyBorder="1" applyAlignment="1">
      <alignment horizontal="center"/>
    </xf>
    <xf numFmtId="44" fontId="4" fillId="0" borderId="14" xfId="1" applyFont="1" applyFill="1" applyBorder="1" applyAlignment="1"/>
    <xf numFmtId="10" fontId="1" fillId="0" borderId="11" xfId="2" applyNumberFormat="1" applyFont="1" applyFill="1" applyBorder="1" applyAlignment="1">
      <alignment horizontal="right"/>
    </xf>
    <xf numFmtId="44" fontId="1" fillId="0" borderId="11" xfId="1" applyFont="1" applyFill="1" applyBorder="1" applyAlignment="1"/>
    <xf numFmtId="44" fontId="1" fillId="0" borderId="12" xfId="1" applyFont="1" applyFill="1" applyBorder="1" applyAlignment="1"/>
    <xf numFmtId="44" fontId="0" fillId="0" borderId="0" xfId="0" applyNumberFormat="1"/>
    <xf numFmtId="44" fontId="1" fillId="0" borderId="24" xfId="1" applyFont="1" applyFill="1" applyBorder="1" applyAlignment="1"/>
    <xf numFmtId="44" fontId="1" fillId="0" borderId="25" xfId="1" applyFont="1" applyFill="1" applyBorder="1" applyAlignment="1"/>
    <xf numFmtId="14" fontId="2" fillId="0" borderId="16" xfId="0" applyNumberFormat="1" applyFont="1" applyBorder="1" applyAlignment="1">
      <alignment horizontal="center"/>
    </xf>
    <xf numFmtId="0" fontId="2" fillId="0" borderId="17" xfId="0" applyFont="1" applyBorder="1"/>
    <xf numFmtId="0" fontId="3" fillId="0" borderId="13" xfId="0" applyFont="1" applyBorder="1"/>
    <xf numFmtId="44" fontId="0" fillId="0" borderId="0" xfId="1" applyFont="1"/>
    <xf numFmtId="44" fontId="1" fillId="0" borderId="0" xfId="1" applyFont="1" applyBorder="1"/>
    <xf numFmtId="0" fontId="0" fillId="0" borderId="26" xfId="0" applyBorder="1"/>
    <xf numFmtId="0" fontId="0" fillId="0" borderId="31" xfId="0" applyBorder="1"/>
    <xf numFmtId="0" fontId="2" fillId="0" borderId="12" xfId="0" applyFont="1" applyBorder="1" applyAlignment="1">
      <alignment horizontal="center" vertical="center"/>
    </xf>
    <xf numFmtId="14" fontId="8" fillId="0" borderId="0" xfId="0" applyNumberFormat="1" applyFont="1"/>
    <xf numFmtId="0" fontId="8" fillId="0" borderId="0" xfId="0" applyFont="1" applyAlignment="1">
      <alignment vertical="center" wrapText="1"/>
    </xf>
    <xf numFmtId="0" fontId="8" fillId="0" borderId="0" xfId="0" applyFont="1" applyAlignment="1">
      <alignment horizontal="center"/>
    </xf>
    <xf numFmtId="0" fontId="8" fillId="0" borderId="0" xfId="0" applyFont="1"/>
    <xf numFmtId="0" fontId="9" fillId="0" borderId="16" xfId="0" applyFont="1" applyBorder="1" applyAlignment="1">
      <alignment horizontal="left"/>
    </xf>
    <xf numFmtId="0" fontId="9" fillId="0" borderId="16" xfId="0" applyFont="1" applyBorder="1" applyAlignment="1">
      <alignment horizontal="center"/>
    </xf>
    <xf numFmtId="0" fontId="9" fillId="0" borderId="17" xfId="0" applyFont="1" applyBorder="1" applyAlignment="1">
      <alignment horizontal="center"/>
    </xf>
    <xf numFmtId="0" fontId="9" fillId="0" borderId="17" xfId="0" applyFont="1" applyBorder="1" applyAlignment="1">
      <alignment horizontal="center" wrapText="1"/>
    </xf>
    <xf numFmtId="0" fontId="9" fillId="0" borderId="17" xfId="0" applyFont="1" applyBorder="1" applyAlignment="1">
      <alignment horizontal="center" vertical="center" wrapText="1"/>
    </xf>
    <xf numFmtId="0" fontId="9" fillId="0" borderId="10" xfId="0" applyFont="1" applyBorder="1" applyAlignment="1">
      <alignment horizontal="left"/>
    </xf>
    <xf numFmtId="44" fontId="8" fillId="0" borderId="10" xfId="1" applyFont="1" applyBorder="1"/>
    <xf numFmtId="44" fontId="8" fillId="0" borderId="11" xfId="1" applyFont="1" applyBorder="1"/>
    <xf numFmtId="44" fontId="8" fillId="0" borderId="11" xfId="0" applyNumberFormat="1" applyFont="1" applyBorder="1" applyAlignment="1">
      <alignment horizontal="left"/>
    </xf>
    <xf numFmtId="2" fontId="8" fillId="0" borderId="11" xfId="0" applyNumberFormat="1" applyFont="1" applyBorder="1" applyAlignment="1">
      <alignment horizontal="right"/>
    </xf>
    <xf numFmtId="2" fontId="8" fillId="0" borderId="11" xfId="0" applyNumberFormat="1" applyFont="1" applyBorder="1" applyAlignment="1">
      <alignment horizontal="center"/>
    </xf>
    <xf numFmtId="2" fontId="8" fillId="0" borderId="12" xfId="0" applyNumberFormat="1" applyFont="1" applyBorder="1" applyAlignment="1">
      <alignment horizontal="center"/>
    </xf>
    <xf numFmtId="0" fontId="9" fillId="0" borderId="13" xfId="0" applyFont="1" applyBorder="1"/>
    <xf numFmtId="44" fontId="8" fillId="0" borderId="10" xfId="1" applyFont="1" applyFill="1" applyBorder="1"/>
    <xf numFmtId="44" fontId="10" fillId="0" borderId="0" xfId="1" applyFont="1" applyFill="1" applyBorder="1" applyAlignment="1"/>
    <xf numFmtId="44" fontId="8" fillId="0" borderId="0" xfId="1" applyFont="1" applyBorder="1"/>
    <xf numFmtId="44" fontId="11" fillId="0" borderId="13" xfId="1" applyFont="1" applyBorder="1"/>
    <xf numFmtId="44" fontId="8" fillId="0" borderId="14" xfId="1" applyFont="1" applyBorder="1"/>
    <xf numFmtId="44" fontId="8" fillId="0" borderId="14" xfId="0" applyNumberFormat="1" applyFont="1" applyBorder="1" applyAlignment="1">
      <alignment horizontal="left"/>
    </xf>
    <xf numFmtId="2" fontId="8" fillId="0" borderId="14" xfId="0" applyNumberFormat="1" applyFont="1" applyBorder="1" applyAlignment="1">
      <alignment horizontal="right"/>
    </xf>
    <xf numFmtId="2" fontId="11" fillId="0" borderId="14" xfId="0" applyNumberFormat="1" applyFont="1" applyBorder="1"/>
    <xf numFmtId="2" fontId="8" fillId="0" borderId="14" xfId="0" applyNumberFormat="1" applyFont="1" applyBorder="1" applyAlignment="1">
      <alignment horizontal="center"/>
    </xf>
    <xf numFmtId="2" fontId="8" fillId="0" borderId="15" xfId="0" applyNumberFormat="1" applyFont="1" applyBorder="1" applyAlignment="1">
      <alignment horizontal="center"/>
    </xf>
    <xf numFmtId="44" fontId="8" fillId="0" borderId="0" xfId="1" applyFont="1"/>
    <xf numFmtId="0" fontId="8" fillId="0" borderId="0" xfId="0" applyFont="1" applyAlignment="1">
      <alignment horizontal="left"/>
    </xf>
    <xf numFmtId="44" fontId="8" fillId="0" borderId="0" xfId="0" applyNumberFormat="1" applyFont="1" applyAlignment="1">
      <alignment horizontal="left"/>
    </xf>
    <xf numFmtId="0" fontId="8" fillId="0" borderId="0" xfId="0" applyFont="1" applyAlignment="1">
      <alignment horizontal="left" vertical="top" wrapText="1"/>
    </xf>
    <xf numFmtId="0" fontId="8" fillId="0" borderId="0" xfId="0" applyFont="1" applyAlignment="1">
      <alignment horizontal="left" vertical="top"/>
    </xf>
    <xf numFmtId="0" fontId="8" fillId="0" borderId="0" xfId="0" applyFont="1" applyAlignment="1">
      <alignment horizontal="center" vertical="top"/>
    </xf>
    <xf numFmtId="0" fontId="11" fillId="0" borderId="22" xfId="0" applyFont="1" applyBorder="1" applyAlignment="1">
      <alignment wrapText="1"/>
    </xf>
    <xf numFmtId="44" fontId="8" fillId="0" borderId="22" xfId="1" applyFont="1" applyFill="1" applyBorder="1" applyAlignment="1"/>
    <xf numFmtId="44" fontId="8" fillId="0" borderId="46" xfId="1" applyFont="1" applyFill="1" applyBorder="1" applyAlignment="1"/>
    <xf numFmtId="0" fontId="8" fillId="0" borderId="0" xfId="0" applyFont="1" applyAlignment="1">
      <alignment wrapText="1"/>
    </xf>
    <xf numFmtId="44" fontId="8" fillId="0" borderId="0" xfId="1" applyFont="1" applyFill="1"/>
    <xf numFmtId="44" fontId="8" fillId="0" borderId="0" xfId="0" applyNumberFormat="1" applyFont="1"/>
    <xf numFmtId="44" fontId="8" fillId="0" borderId="0" xfId="1" applyFont="1" applyFill="1" applyAlignment="1"/>
    <xf numFmtId="44" fontId="3" fillId="0" borderId="11" xfId="1" applyFont="1" applyFill="1" applyBorder="1" applyAlignment="1"/>
    <xf numFmtId="44" fontId="3" fillId="0" borderId="14" xfId="1" applyFont="1" applyFill="1" applyBorder="1" applyAlignment="1"/>
    <xf numFmtId="44" fontId="3" fillId="0" borderId="24" xfId="1" applyFont="1" applyFill="1" applyBorder="1" applyAlignment="1"/>
    <xf numFmtId="44" fontId="11" fillId="0" borderId="32" xfId="1" applyFont="1" applyFill="1" applyBorder="1" applyAlignment="1"/>
    <xf numFmtId="44" fontId="11" fillId="0" borderId="33" xfId="1" applyFont="1" applyFill="1" applyBorder="1" applyAlignment="1"/>
    <xf numFmtId="44" fontId="11" fillId="0" borderId="44" xfId="1" applyFont="1" applyFill="1" applyBorder="1" applyAlignment="1"/>
    <xf numFmtId="44" fontId="5" fillId="0" borderId="15" xfId="1" applyFont="1" applyFill="1" applyBorder="1" applyAlignment="1"/>
    <xf numFmtId="44" fontId="11" fillId="0" borderId="22" xfId="1" applyFont="1" applyFill="1" applyBorder="1" applyAlignment="1"/>
    <xf numFmtId="44" fontId="11" fillId="0" borderId="22" xfId="1" applyFont="1" applyFill="1" applyBorder="1" applyAlignment="1">
      <alignment horizontal="center" vertical="center"/>
    </xf>
    <xf numFmtId="44" fontId="11" fillId="0" borderId="11" xfId="1" applyFont="1" applyFill="1" applyBorder="1" applyAlignment="1">
      <alignment horizontal="center" vertical="center"/>
    </xf>
    <xf numFmtId="0" fontId="0" fillId="0" borderId="47" xfId="0" applyBorder="1"/>
    <xf numFmtId="44" fontId="13" fillId="0" borderId="0" xfId="1" applyFont="1" applyFill="1" applyBorder="1" applyAlignment="1"/>
    <xf numFmtId="0" fontId="12" fillId="0" borderId="0" xfId="0" applyFont="1" applyAlignment="1">
      <alignment wrapText="1"/>
    </xf>
    <xf numFmtId="44" fontId="9" fillId="0" borderId="0" xfId="1" applyFont="1" applyFill="1" applyBorder="1" applyAlignment="1"/>
    <xf numFmtId="44" fontId="10" fillId="0" borderId="11" xfId="1" applyFont="1" applyFill="1" applyBorder="1" applyAlignment="1"/>
    <xf numFmtId="0" fontId="12" fillId="0" borderId="16" xfId="0" applyFont="1" applyBorder="1" applyAlignment="1">
      <alignment horizontal="center" vertical="center"/>
    </xf>
    <xf numFmtId="0" fontId="12" fillId="0" borderId="17" xfId="0" applyFont="1" applyBorder="1" applyAlignment="1">
      <alignment horizontal="center" vertical="center"/>
    </xf>
    <xf numFmtId="4" fontId="12" fillId="0" borderId="17" xfId="0" applyNumberFormat="1" applyFont="1" applyBorder="1" applyAlignment="1">
      <alignment horizontal="center" vertical="center"/>
    </xf>
    <xf numFmtId="0" fontId="12" fillId="0" borderId="21" xfId="0" applyFont="1" applyBorder="1" applyAlignment="1">
      <alignment horizontal="center" vertical="center"/>
    </xf>
    <xf numFmtId="44" fontId="10" fillId="0" borderId="10" xfId="1" applyFont="1" applyFill="1" applyBorder="1" applyAlignment="1"/>
    <xf numFmtId="0" fontId="12" fillId="0" borderId="18" xfId="0" applyFont="1" applyBorder="1" applyAlignment="1">
      <alignment horizontal="center" vertical="center"/>
    </xf>
    <xf numFmtId="0" fontId="9" fillId="0" borderId="21" xfId="0" applyFont="1" applyBorder="1" applyAlignment="1">
      <alignment horizontal="center" vertical="center" wrapText="1"/>
    </xf>
    <xf numFmtId="44" fontId="10" fillId="0" borderId="12" xfId="1" applyFont="1" applyFill="1" applyBorder="1" applyAlignment="1"/>
    <xf numFmtId="44" fontId="10" fillId="0" borderId="24" xfId="1" applyFont="1" applyFill="1" applyBorder="1" applyAlignment="1"/>
    <xf numFmtId="44" fontId="13" fillId="0" borderId="42" xfId="1" applyFont="1" applyFill="1" applyBorder="1" applyAlignment="1"/>
    <xf numFmtId="44" fontId="10" fillId="0" borderId="23" xfId="1" applyFont="1" applyFill="1" applyBorder="1" applyAlignment="1"/>
    <xf numFmtId="44" fontId="13" fillId="0" borderId="41" xfId="1" applyFont="1" applyFill="1" applyBorder="1" applyAlignment="1"/>
    <xf numFmtId="0" fontId="11" fillId="0" borderId="46" xfId="0" applyFont="1" applyBorder="1" applyAlignment="1">
      <alignment wrapText="1"/>
    </xf>
    <xf numFmtId="0" fontId="12" fillId="0" borderId="48" xfId="0" applyFont="1" applyBorder="1" applyAlignment="1">
      <alignment wrapText="1"/>
    </xf>
    <xf numFmtId="44" fontId="10" fillId="0" borderId="25" xfId="1" applyFont="1" applyFill="1" applyBorder="1" applyAlignment="1"/>
    <xf numFmtId="44" fontId="13" fillId="0" borderId="43" xfId="1" applyFont="1" applyFill="1" applyBorder="1" applyAlignment="1"/>
    <xf numFmtId="44" fontId="9" fillId="0" borderId="48" xfId="1" applyFont="1" applyFill="1" applyBorder="1" applyAlignment="1"/>
    <xf numFmtId="44" fontId="11" fillId="0" borderId="12" xfId="1" applyFont="1" applyFill="1" applyBorder="1" applyAlignment="1">
      <alignment horizontal="center" vertical="center"/>
    </xf>
    <xf numFmtId="0" fontId="12" fillId="0" borderId="8" xfId="0" applyFont="1" applyBorder="1" applyAlignment="1">
      <alignment horizontal="center" vertical="center"/>
    </xf>
    <xf numFmtId="4" fontId="12" fillId="0" borderId="8" xfId="0" applyNumberFormat="1" applyFont="1" applyBorder="1" applyAlignment="1">
      <alignment horizontal="center" vertical="center"/>
    </xf>
    <xf numFmtId="0" fontId="12" fillId="0" borderId="21" xfId="0" applyFont="1" applyBorder="1" applyAlignment="1">
      <alignment horizontal="center" vertical="center" wrapText="1"/>
    </xf>
    <xf numFmtId="44" fontId="11" fillId="0" borderId="10" xfId="1" applyFont="1" applyFill="1" applyBorder="1" applyAlignment="1">
      <alignment horizontal="center" vertical="center"/>
    </xf>
    <xf numFmtId="0" fontId="11" fillId="0" borderId="22" xfId="0" applyFont="1" applyBorder="1" applyAlignment="1">
      <alignment vertical="center" wrapText="1"/>
    </xf>
    <xf numFmtId="44" fontId="9" fillId="0" borderId="21" xfId="1" applyFont="1" applyFill="1" applyBorder="1" applyAlignment="1">
      <alignment horizontal="center" vertical="center" wrapText="1"/>
    </xf>
    <xf numFmtId="44" fontId="11" fillId="0" borderId="23" xfId="1" applyFont="1" applyFill="1" applyBorder="1" applyAlignment="1">
      <alignment horizontal="center" vertical="center"/>
    </xf>
    <xf numFmtId="44" fontId="11" fillId="0" borderId="24" xfId="1" applyFont="1" applyFill="1" applyBorder="1" applyAlignment="1">
      <alignment horizontal="center" vertical="center"/>
    </xf>
    <xf numFmtId="44" fontId="11" fillId="0" borderId="25" xfId="1" applyFont="1" applyFill="1" applyBorder="1" applyAlignment="1">
      <alignment horizontal="center" vertical="center"/>
    </xf>
    <xf numFmtId="44" fontId="11" fillId="0" borderId="46" xfId="1" applyFont="1" applyFill="1" applyBorder="1" applyAlignment="1"/>
    <xf numFmtId="0" fontId="12" fillId="0" borderId="49" xfId="0" applyFont="1" applyBorder="1" applyAlignment="1">
      <alignment wrapText="1"/>
    </xf>
    <xf numFmtId="44" fontId="12" fillId="0" borderId="50" xfId="0" applyNumberFormat="1" applyFont="1" applyBorder="1"/>
    <xf numFmtId="44" fontId="12" fillId="0" borderId="51" xfId="0" applyNumberFormat="1" applyFont="1" applyBorder="1"/>
    <xf numFmtId="44" fontId="12" fillId="0" borderId="52" xfId="0" applyNumberFormat="1" applyFont="1" applyBorder="1"/>
    <xf numFmtId="44" fontId="12" fillId="0" borderId="49" xfId="1" applyFont="1" applyFill="1" applyBorder="1" applyAlignment="1"/>
    <xf numFmtId="44" fontId="12" fillId="0" borderId="41" xfId="1" applyFont="1" applyFill="1" applyBorder="1" applyAlignment="1"/>
    <xf numFmtId="44" fontId="12" fillId="0" borderId="42" xfId="1" applyFont="1" applyFill="1" applyBorder="1" applyAlignment="1"/>
    <xf numFmtId="44" fontId="12" fillId="0" borderId="43" xfId="1" applyFont="1" applyFill="1" applyBorder="1" applyAlignment="1"/>
    <xf numFmtId="0" fontId="0" fillId="0" borderId="10" xfId="0" applyBorder="1"/>
    <xf numFmtId="0" fontId="2" fillId="0" borderId="32" xfId="0" applyFont="1" applyBorder="1"/>
    <xf numFmtId="0" fontId="2" fillId="0" borderId="0" xfId="0" applyFont="1" applyAlignment="1">
      <alignment horizontal="right"/>
    </xf>
    <xf numFmtId="44" fontId="1" fillId="0" borderId="0" xfId="1" applyFont="1" applyFill="1" applyBorder="1" applyAlignment="1"/>
    <xf numFmtId="44" fontId="2" fillId="0" borderId="0" xfId="0" applyNumberFormat="1" applyFont="1"/>
    <xf numFmtId="44" fontId="5" fillId="0" borderId="0" xfId="0" applyNumberFormat="1" applyFont="1"/>
    <xf numFmtId="0" fontId="2" fillId="0" borderId="0" xfId="0" applyFont="1" applyAlignment="1">
      <alignment horizontal="center" vertical="center"/>
    </xf>
    <xf numFmtId="0" fontId="3" fillId="0" borderId="11" xfId="0" applyFont="1" applyBorder="1" applyAlignment="1">
      <alignment horizontal="center"/>
    </xf>
    <xf numFmtId="14" fontId="3" fillId="0" borderId="0" xfId="0" applyNumberFormat="1" applyFont="1" applyAlignment="1">
      <alignment horizontal="center"/>
    </xf>
    <xf numFmtId="0" fontId="5" fillId="0" borderId="0" xfId="0" applyFont="1" applyAlignment="1">
      <alignment horizontal="right"/>
    </xf>
    <xf numFmtId="0" fontId="2" fillId="0" borderId="17" xfId="0" applyFont="1" applyBorder="1" applyAlignment="1">
      <alignment horizontal="center" wrapText="1"/>
    </xf>
    <xf numFmtId="0" fontId="2" fillId="0" borderId="20" xfId="0" applyFont="1" applyBorder="1"/>
    <xf numFmtId="0" fontId="2" fillId="0" borderId="37" xfId="0" applyFont="1" applyBorder="1" applyAlignment="1">
      <alignment vertical="center"/>
    </xf>
    <xf numFmtId="10" fontId="0" fillId="0" borderId="13" xfId="0" applyNumberFormat="1" applyBorder="1"/>
    <xf numFmtId="44" fontId="3" fillId="0" borderId="14" xfId="1" applyFont="1" applyBorder="1"/>
    <xf numFmtId="0" fontId="2" fillId="0" borderId="13" xfId="0" applyFont="1" applyBorder="1"/>
    <xf numFmtId="44" fontId="1" fillId="0" borderId="14" xfId="1" applyFont="1" applyFill="1" applyBorder="1" applyAlignment="1"/>
    <xf numFmtId="0" fontId="0" fillId="0" borderId="10" xfId="0" applyBorder="1" applyAlignment="1">
      <alignment wrapText="1"/>
    </xf>
    <xf numFmtId="0" fontId="0" fillId="0" borderId="15" xfId="0" applyBorder="1"/>
    <xf numFmtId="0" fontId="0" fillId="0" borderId="16" xfId="0" applyBorder="1" applyAlignment="1">
      <alignment horizontal="left"/>
    </xf>
    <xf numFmtId="0" fontId="5" fillId="0" borderId="28" xfId="0" applyFont="1" applyBorder="1" applyAlignment="1">
      <alignment horizontal="right"/>
    </xf>
    <xf numFmtId="44" fontId="5" fillId="0" borderId="29" xfId="0" applyNumberFormat="1" applyFont="1" applyBorder="1"/>
    <xf numFmtId="0" fontId="0" fillId="0" borderId="53" xfId="0" applyBorder="1"/>
    <xf numFmtId="44" fontId="0" fillId="0" borderId="32" xfId="0" applyNumberFormat="1" applyBorder="1"/>
    <xf numFmtId="44" fontId="0" fillId="0" borderId="33" xfId="0" applyNumberFormat="1" applyBorder="1"/>
    <xf numFmtId="44" fontId="1" fillId="0" borderId="33" xfId="1" applyFont="1" applyFill="1" applyBorder="1" applyAlignment="1"/>
    <xf numFmtId="44" fontId="1" fillId="0" borderId="54" xfId="1" applyFont="1" applyFill="1" applyBorder="1" applyAlignment="1"/>
    <xf numFmtId="44" fontId="5" fillId="0" borderId="55" xfId="0" applyNumberFormat="1" applyFont="1" applyBorder="1"/>
    <xf numFmtId="0" fontId="0" fillId="0" borderId="34" xfId="0" applyBorder="1"/>
    <xf numFmtId="0" fontId="2" fillId="0" borderId="10" xfId="0" applyFont="1" applyBorder="1" applyAlignment="1">
      <alignment horizontal="center"/>
    </xf>
    <xf numFmtId="44" fontId="2" fillId="0" borderId="29" xfId="0" applyNumberFormat="1" applyFont="1" applyBorder="1"/>
    <xf numFmtId="44" fontId="1" fillId="0" borderId="30" xfId="1" applyFont="1" applyFill="1" applyBorder="1" applyAlignment="1"/>
    <xf numFmtId="10" fontId="1" fillId="0" borderId="24" xfId="2" applyNumberFormat="1" applyFont="1" applyFill="1" applyBorder="1" applyAlignment="1">
      <alignment horizontal="right"/>
    </xf>
    <xf numFmtId="0" fontId="0" fillId="0" borderId="18" xfId="0" applyBorder="1" applyAlignment="1">
      <alignment horizontal="center" vertical="center"/>
    </xf>
    <xf numFmtId="44" fontId="11" fillId="0" borderId="0" xfId="1" applyFont="1" applyBorder="1"/>
    <xf numFmtId="2" fontId="8" fillId="0" borderId="0" xfId="0" applyNumberFormat="1" applyFont="1" applyAlignment="1">
      <alignment horizontal="right"/>
    </xf>
    <xf numFmtId="2" fontId="11" fillId="0" borderId="0" xfId="0" applyNumberFormat="1" applyFont="1"/>
    <xf numFmtId="2" fontId="8" fillId="0" borderId="0" xfId="0" applyNumberFormat="1" applyFont="1" applyAlignment="1">
      <alignment horizontal="center"/>
    </xf>
    <xf numFmtId="0" fontId="14" fillId="0" borderId="0" xfId="0" applyFont="1"/>
    <xf numFmtId="0" fontId="16" fillId="0" borderId="0" xfId="0" applyFont="1" applyAlignment="1">
      <alignment vertical="center"/>
    </xf>
    <xf numFmtId="0" fontId="16" fillId="0" borderId="0" xfId="0" applyFont="1" applyAlignment="1">
      <alignment horizontal="left" vertical="center" indent="1"/>
    </xf>
    <xf numFmtId="0" fontId="16" fillId="0" borderId="0" xfId="0" applyFont="1" applyAlignment="1">
      <alignment vertical="top"/>
    </xf>
    <xf numFmtId="0" fontId="17" fillId="0" borderId="0" xfId="0" applyFont="1" applyAlignment="1">
      <alignment horizontal="left" vertical="center" indent="2"/>
    </xf>
    <xf numFmtId="0" fontId="17" fillId="0" borderId="0" xfId="0" applyFont="1" applyAlignment="1">
      <alignment horizontal="left" vertical="center"/>
    </xf>
    <xf numFmtId="0" fontId="15" fillId="0" borderId="0" xfId="0" applyFont="1"/>
    <xf numFmtId="0" fontId="16" fillId="0" borderId="0" xfId="0" applyFont="1" applyAlignment="1">
      <alignment horizontal="left" vertical="top"/>
    </xf>
    <xf numFmtId="0" fontId="14" fillId="0" borderId="0" xfId="0" applyFont="1" applyAlignment="1">
      <alignment horizontal="left" vertical="top"/>
    </xf>
    <xf numFmtId="0" fontId="14" fillId="0" borderId="0" xfId="0" applyFont="1" applyAlignment="1">
      <alignment vertical="top"/>
    </xf>
    <xf numFmtId="0" fontId="20" fillId="0" borderId="0" xfId="0" applyFont="1"/>
    <xf numFmtId="0" fontId="21" fillId="0" borderId="0" xfId="0" applyFont="1" applyAlignment="1">
      <alignment vertical="center"/>
    </xf>
    <xf numFmtId="0" fontId="2" fillId="0" borderId="56" xfId="0" applyFont="1" applyBorder="1" applyAlignment="1">
      <alignment horizontal="center" vertical="center"/>
    </xf>
    <xf numFmtId="0" fontId="2" fillId="0" borderId="6" xfId="0" applyFont="1" applyBorder="1" applyAlignment="1">
      <alignment horizontal="center" vertical="center"/>
    </xf>
    <xf numFmtId="0" fontId="2" fillId="0" borderId="13" xfId="0" applyFont="1" applyBorder="1" applyAlignment="1">
      <alignment horizontal="center"/>
    </xf>
    <xf numFmtId="0" fontId="14" fillId="0" borderId="0" xfId="0" applyFont="1" applyAlignment="1">
      <alignment horizontal="left" vertical="top" wrapText="1"/>
    </xf>
    <xf numFmtId="0" fontId="2" fillId="0" borderId="18" xfId="0" applyFont="1" applyBorder="1"/>
    <xf numFmtId="44" fontId="2" fillId="0" borderId="15" xfId="0" applyNumberFormat="1" applyFont="1" applyBorder="1"/>
    <xf numFmtId="44" fontId="2" fillId="0" borderId="15" xfId="1" applyFont="1" applyFill="1" applyBorder="1" applyAlignment="1"/>
    <xf numFmtId="44" fontId="1" fillId="0" borderId="12" xfId="2" applyNumberFormat="1" applyFont="1" applyFill="1" applyBorder="1" applyAlignment="1"/>
    <xf numFmtId="44" fontId="0" fillId="0" borderId="12" xfId="0" applyNumberFormat="1" applyBorder="1"/>
    <xf numFmtId="44" fontId="3" fillId="0" borderId="15" xfId="0" applyNumberFormat="1" applyFont="1" applyBorder="1"/>
    <xf numFmtId="0" fontId="6" fillId="0" borderId="7" xfId="0" applyFont="1" applyBorder="1"/>
    <xf numFmtId="0" fontId="6" fillId="0" borderId="8" xfId="0" applyFont="1" applyBorder="1" applyAlignment="1">
      <alignment horizontal="center"/>
    </xf>
    <xf numFmtId="0" fontId="6" fillId="0" borderId="9" xfId="0" applyFont="1" applyBorder="1" applyAlignment="1">
      <alignment horizontal="center" vertical="top"/>
    </xf>
    <xf numFmtId="0" fontId="6" fillId="0" borderId="0" xfId="0" applyFont="1" applyAlignment="1">
      <alignment horizontal="center"/>
    </xf>
    <xf numFmtId="0" fontId="3" fillId="0" borderId="10" xfId="0" applyFont="1" applyBorder="1"/>
    <xf numFmtId="44" fontId="3" fillId="0" borderId="11" xfId="1" applyFont="1" applyFill="1" applyBorder="1"/>
    <xf numFmtId="4" fontId="3" fillId="0" borderId="11" xfId="0" applyNumberFormat="1" applyFont="1" applyBorder="1"/>
    <xf numFmtId="44" fontId="3" fillId="0" borderId="12" xfId="1" applyFont="1" applyFill="1" applyBorder="1"/>
    <xf numFmtId="4" fontId="0" fillId="0" borderId="0" xfId="0" applyNumberFormat="1"/>
    <xf numFmtId="0" fontId="2" fillId="0" borderId="6" xfId="0" applyFont="1" applyBorder="1" applyAlignment="1">
      <alignment horizontal="center"/>
    </xf>
    <xf numFmtId="0" fontId="0" fillId="0" borderId="7" xfId="0" applyBorder="1"/>
    <xf numFmtId="44" fontId="1" fillId="0" borderId="8" xfId="1" applyFont="1" applyFill="1" applyBorder="1"/>
    <xf numFmtId="44" fontId="1" fillId="0" borderId="9" xfId="1" applyFont="1" applyFill="1" applyBorder="1"/>
    <xf numFmtId="0" fontId="0" fillId="0" borderId="23" xfId="0" applyBorder="1"/>
    <xf numFmtId="44" fontId="1" fillId="0" borderId="24" xfId="1" applyFont="1" applyFill="1" applyBorder="1"/>
    <xf numFmtId="44" fontId="1" fillId="0" borderId="0" xfId="1" applyFont="1" applyFill="1" applyBorder="1"/>
    <xf numFmtId="0" fontId="2" fillId="0" borderId="28" xfId="0" applyFont="1" applyBorder="1" applyAlignment="1">
      <alignment horizontal="right"/>
    </xf>
    <xf numFmtId="44" fontId="2" fillId="0" borderId="29" xfId="1" applyFont="1" applyFill="1" applyBorder="1"/>
    <xf numFmtId="44" fontId="2" fillId="0" borderId="30" xfId="1" applyFont="1" applyFill="1" applyBorder="1"/>
    <xf numFmtId="44" fontId="7" fillId="0" borderId="0" xfId="1" applyFont="1" applyFill="1" applyBorder="1"/>
    <xf numFmtId="44" fontId="0" fillId="0" borderId="10" xfId="0" applyNumberFormat="1" applyBorder="1"/>
    <xf numFmtId="0" fontId="0" fillId="0" borderId="12" xfId="0" applyBorder="1"/>
    <xf numFmtId="0" fontId="3" fillId="0" borderId="40" xfId="0" applyFont="1" applyBorder="1"/>
    <xf numFmtId="44" fontId="3" fillId="0" borderId="38" xfId="1" applyFont="1" applyFill="1" applyBorder="1"/>
    <xf numFmtId="44" fontId="3" fillId="0" borderId="39" xfId="1" applyFont="1" applyFill="1" applyBorder="1"/>
    <xf numFmtId="44" fontId="3" fillId="0" borderId="23" xfId="0" applyNumberFormat="1" applyFont="1" applyBorder="1"/>
    <xf numFmtId="0" fontId="0" fillId="0" borderId="25" xfId="0" applyBorder="1"/>
    <xf numFmtId="44" fontId="2" fillId="0" borderId="40" xfId="0" applyNumberFormat="1" applyFont="1" applyBorder="1"/>
    <xf numFmtId="0" fontId="2" fillId="0" borderId="45" xfId="0" applyFont="1" applyBorder="1" applyAlignment="1">
      <alignment horizontal="center"/>
    </xf>
    <xf numFmtId="44" fontId="2" fillId="0" borderId="13" xfId="0" applyNumberFormat="1" applyFont="1" applyBorder="1"/>
    <xf numFmtId="0" fontId="6" fillId="0" borderId="15" xfId="0" applyFont="1" applyBorder="1" applyAlignment="1">
      <alignment horizontal="center"/>
    </xf>
    <xf numFmtId="0" fontId="3" fillId="0" borderId="23" xfId="0" applyFont="1" applyBorder="1"/>
    <xf numFmtId="44" fontId="3" fillId="0" borderId="24" xfId="1" applyFont="1" applyFill="1" applyBorder="1"/>
    <xf numFmtId="44" fontId="3" fillId="0" borderId="25" xfId="1" applyFont="1" applyFill="1" applyBorder="1"/>
    <xf numFmtId="44" fontId="2" fillId="0" borderId="6" xfId="0" applyNumberFormat="1" applyFont="1" applyBorder="1" applyAlignment="1">
      <alignment horizontal="center"/>
    </xf>
    <xf numFmtId="44" fontId="5" fillId="0" borderId="30" xfId="1" applyFont="1" applyFill="1" applyBorder="1" applyAlignment="1">
      <alignment horizontal="right"/>
    </xf>
    <xf numFmtId="44" fontId="2" fillId="0" borderId="6" xfId="0" applyNumberFormat="1" applyFont="1" applyBorder="1"/>
    <xf numFmtId="0" fontId="0" fillId="0" borderId="2" xfId="0" applyBorder="1"/>
    <xf numFmtId="44" fontId="1" fillId="0" borderId="2" xfId="1" applyFont="1" applyFill="1" applyBorder="1"/>
    <xf numFmtId="9" fontId="2" fillId="0" borderId="7" xfId="0" applyNumberFormat="1" applyFont="1" applyBorder="1" applyAlignment="1">
      <alignment horizontal="center"/>
    </xf>
    <xf numFmtId="44" fontId="0" fillId="0" borderId="9" xfId="0" applyNumberFormat="1" applyBorder="1"/>
    <xf numFmtId="0" fontId="6" fillId="0" borderId="16" xfId="0" applyFont="1" applyBorder="1"/>
    <xf numFmtId="0" fontId="6" fillId="0" borderId="17" xfId="0" applyFont="1" applyBorder="1" applyAlignment="1">
      <alignment horizontal="center"/>
    </xf>
    <xf numFmtId="0" fontId="6" fillId="0" borderId="18" xfId="0" applyFont="1" applyBorder="1" applyAlignment="1">
      <alignment horizontal="center"/>
    </xf>
    <xf numFmtId="9" fontId="2" fillId="0" borderId="10" xfId="0" applyNumberFormat="1" applyFont="1" applyBorder="1" applyAlignment="1">
      <alignment horizontal="center"/>
    </xf>
    <xf numFmtId="9" fontId="2" fillId="0" borderId="10" xfId="2" applyFont="1" applyFill="1" applyBorder="1" applyAlignment="1">
      <alignment horizontal="center"/>
    </xf>
    <xf numFmtId="44" fontId="1" fillId="0" borderId="31" xfId="1" applyFont="1" applyFill="1" applyBorder="1"/>
    <xf numFmtId="9" fontId="2" fillId="0" borderId="13" xfId="2" applyFont="1" applyFill="1" applyBorder="1" applyAlignment="1">
      <alignment horizontal="center"/>
    </xf>
    <xf numFmtId="44" fontId="0" fillId="0" borderId="15" xfId="0" applyNumberFormat="1" applyBorder="1"/>
    <xf numFmtId="0" fontId="5" fillId="0" borderId="23" xfId="0" applyFont="1" applyBorder="1" applyAlignment="1">
      <alignment horizontal="right"/>
    </xf>
    <xf numFmtId="44" fontId="5" fillId="0" borderId="24" xfId="1" applyFont="1" applyFill="1" applyBorder="1"/>
    <xf numFmtId="44" fontId="5" fillId="0" borderId="25" xfId="1" applyFont="1" applyFill="1" applyBorder="1"/>
    <xf numFmtId="0" fontId="2" fillId="0" borderId="41" xfId="0" applyFont="1" applyBorder="1" applyAlignment="1">
      <alignment horizontal="right"/>
    </xf>
    <xf numFmtId="44" fontId="2" fillId="0" borderId="42" xfId="1" applyFont="1" applyFill="1" applyBorder="1"/>
    <xf numFmtId="44" fontId="5" fillId="0" borderId="43" xfId="1" applyFont="1" applyFill="1" applyBorder="1"/>
    <xf numFmtId="0" fontId="19" fillId="0" borderId="0" xfId="3" applyBorder="1" applyAlignment="1">
      <alignment vertical="top"/>
    </xf>
    <xf numFmtId="0" fontId="1" fillId="0" borderId="0" xfId="0" applyFont="1"/>
    <xf numFmtId="0" fontId="1" fillId="0" borderId="0" xfId="0" applyFont="1" applyAlignment="1">
      <alignment horizontal="center"/>
    </xf>
    <xf numFmtId="0" fontId="5" fillId="0" borderId="58" xfId="0" applyFont="1" applyBorder="1" applyAlignment="1">
      <alignment horizontal="center"/>
    </xf>
    <xf numFmtId="0" fontId="2" fillId="0" borderId="8" xfId="0" applyFont="1" applyBorder="1" applyAlignment="1">
      <alignment horizontal="center"/>
    </xf>
    <xf numFmtId="0" fontId="2" fillId="0" borderId="0" xfId="0" applyFont="1" applyAlignment="1">
      <alignment horizontal="center" wrapText="1"/>
    </xf>
    <xf numFmtId="0" fontId="3" fillId="0" borderId="11" xfId="0" applyFont="1" applyBorder="1"/>
    <xf numFmtId="0" fontId="1" fillId="0" borderId="11" xfId="0" applyFont="1" applyBorder="1"/>
    <xf numFmtId="0" fontId="3" fillId="0" borderId="33" xfId="0" applyFont="1" applyBorder="1" applyAlignment="1">
      <alignment horizontal="center"/>
    </xf>
    <xf numFmtId="4" fontId="1" fillId="0" borderId="59" xfId="0" applyNumberFormat="1" applyFont="1" applyBorder="1"/>
    <xf numFmtId="4" fontId="1" fillId="0" borderId="57" xfId="0" applyNumberFormat="1" applyFont="1" applyBorder="1"/>
    <xf numFmtId="4" fontId="1" fillId="0" borderId="11" xfId="0" applyNumberFormat="1" applyFont="1" applyBorder="1"/>
    <xf numFmtId="4" fontId="2" fillId="0" borderId="11" xfId="0" applyNumberFormat="1" applyFont="1" applyBorder="1"/>
    <xf numFmtId="0" fontId="3" fillId="0" borderId="60" xfId="0" applyFont="1" applyBorder="1" applyAlignment="1">
      <alignment horizontal="right"/>
    </xf>
    <xf numFmtId="0" fontId="3" fillId="0" borderId="60" xfId="0" applyFont="1" applyBorder="1" applyAlignment="1">
      <alignment horizontal="center"/>
    </xf>
    <xf numFmtId="2" fontId="1" fillId="0" borderId="59" xfId="0" applyNumberFormat="1" applyFont="1" applyBorder="1"/>
    <xf numFmtId="2" fontId="1" fillId="0" borderId="11" xfId="0" applyNumberFormat="1" applyFont="1" applyBorder="1"/>
    <xf numFmtId="4" fontId="3" fillId="0" borderId="33" xfId="0" applyNumberFormat="1" applyFont="1" applyBorder="1" applyAlignment="1">
      <alignment horizontal="center"/>
    </xf>
    <xf numFmtId="2" fontId="3" fillId="0" borderId="59" xfId="0" applyNumberFormat="1" applyFont="1" applyBorder="1"/>
    <xf numFmtId="0" fontId="5" fillId="3" borderId="0" xfId="0" applyFont="1" applyFill="1" applyAlignment="1">
      <alignment horizontal="right"/>
    </xf>
    <xf numFmtId="4" fontId="5" fillId="3" borderId="0" xfId="0" applyNumberFormat="1" applyFont="1" applyFill="1" applyAlignment="1">
      <alignment horizontal="right"/>
    </xf>
    <xf numFmtId="0" fontId="5" fillId="3" borderId="0" xfId="0" applyFont="1" applyFill="1" applyAlignment="1">
      <alignment horizontal="center"/>
    </xf>
    <xf numFmtId="14" fontId="3" fillId="3" borderId="0" xfId="0" applyNumberFormat="1" applyFont="1" applyFill="1" applyAlignment="1">
      <alignment horizontal="center"/>
    </xf>
    <xf numFmtId="0" fontId="1" fillId="3" borderId="0" xfId="0" applyFont="1" applyFill="1"/>
    <xf numFmtId="0" fontId="5" fillId="0" borderId="11" xfId="0" applyFont="1" applyBorder="1" applyAlignment="1">
      <alignment horizontal="right" wrapText="1"/>
    </xf>
    <xf numFmtId="4" fontId="5" fillId="0" borderId="11" xfId="0" applyNumberFormat="1" applyFont="1" applyBorder="1" applyAlignment="1">
      <alignment horizontal="right"/>
    </xf>
    <xf numFmtId="0" fontId="5" fillId="0" borderId="11" xfId="0" applyFont="1" applyBorder="1" applyAlignment="1">
      <alignment horizontal="center"/>
    </xf>
    <xf numFmtId="14" fontId="3" fillId="0" borderId="33" xfId="0" applyNumberFormat="1" applyFont="1" applyBorder="1" applyAlignment="1">
      <alignment horizontal="center" wrapText="1"/>
    </xf>
    <xf numFmtId="0" fontId="1" fillId="0" borderId="62" xfId="0" applyFont="1" applyBorder="1"/>
    <xf numFmtId="0" fontId="5" fillId="0" borderId="61" xfId="0" applyFont="1" applyBorder="1" applyAlignment="1">
      <alignment horizontal="center"/>
    </xf>
    <xf numFmtId="4" fontId="3" fillId="0" borderId="11" xfId="1" applyNumberFormat="1" applyFont="1" applyFill="1" applyBorder="1"/>
    <xf numFmtId="4" fontId="3" fillId="0" borderId="59" xfId="0" applyNumberFormat="1" applyFont="1" applyBorder="1"/>
    <xf numFmtId="4" fontId="3" fillId="0" borderId="59" xfId="0" applyNumberFormat="1" applyFont="1" applyBorder="1" applyAlignment="1">
      <alignment horizontal="right"/>
    </xf>
    <xf numFmtId="2" fontId="3" fillId="0" borderId="11" xfId="0" applyNumberFormat="1" applyFont="1" applyBorder="1"/>
    <xf numFmtId="0" fontId="5" fillId="0" borderId="11" xfId="0" applyFont="1" applyBorder="1" applyAlignment="1">
      <alignment horizontal="right"/>
    </xf>
    <xf numFmtId="4" fontId="5" fillId="0" borderId="11" xfId="1" quotePrefix="1" applyNumberFormat="1" applyFont="1" applyFill="1" applyBorder="1"/>
    <xf numFmtId="4" fontId="5" fillId="0" borderId="11" xfId="1" applyNumberFormat="1" applyFont="1" applyFill="1" applyBorder="1"/>
    <xf numFmtId="0" fontId="5" fillId="0" borderId="33" xfId="0" applyFont="1" applyBorder="1" applyAlignment="1">
      <alignment horizontal="center"/>
    </xf>
    <xf numFmtId="4" fontId="2" fillId="0" borderId="59" xfId="0" applyNumberFormat="1" applyFont="1" applyBorder="1"/>
    <xf numFmtId="0" fontId="1" fillId="3" borderId="0" xfId="0" applyFont="1" applyFill="1" applyAlignment="1">
      <alignment horizontal="center"/>
    </xf>
    <xf numFmtId="0" fontId="5" fillId="0" borderId="59" xfId="0" applyFont="1" applyBorder="1" applyAlignment="1">
      <alignment horizontal="center"/>
    </xf>
    <xf numFmtId="49" fontId="3" fillId="0" borderId="33" xfId="0" applyNumberFormat="1" applyFont="1" applyBorder="1" applyAlignment="1">
      <alignment horizontal="center"/>
    </xf>
    <xf numFmtId="14" fontId="3" fillId="0" borderId="33" xfId="0" applyNumberFormat="1" applyFont="1" applyBorder="1" applyAlignment="1">
      <alignment horizontal="center"/>
    </xf>
    <xf numFmtId="4" fontId="1" fillId="2" borderId="11" xfId="0" applyNumberFormat="1" applyFont="1" applyFill="1" applyBorder="1"/>
    <xf numFmtId="4" fontId="5" fillId="0" borderId="11" xfId="0" applyNumberFormat="1" applyFont="1" applyBorder="1"/>
    <xf numFmtId="4" fontId="5" fillId="0" borderId="59" xfId="0" applyNumberFormat="1" applyFont="1" applyBorder="1"/>
    <xf numFmtId="0" fontId="3" fillId="0" borderId="0" xfId="0" applyFont="1"/>
    <xf numFmtId="0" fontId="2" fillId="0" borderId="0" xfId="0" applyFont="1"/>
    <xf numFmtId="4" fontId="2" fillId="0" borderId="0" xfId="0" applyNumberFormat="1" applyFont="1"/>
    <xf numFmtId="14" fontId="1" fillId="0" borderId="0" xfId="0" applyNumberFormat="1" applyFont="1" applyAlignment="1">
      <alignment horizontal="left"/>
    </xf>
    <xf numFmtId="0" fontId="14" fillId="0" borderId="0" xfId="0" applyFont="1" applyAlignment="1">
      <alignment horizontal="left" vertical="top" wrapText="1"/>
    </xf>
    <xf numFmtId="0" fontId="14" fillId="0" borderId="0" xfId="0" applyFont="1" applyAlignment="1">
      <alignment horizontal="center" vertical="top"/>
    </xf>
    <xf numFmtId="0" fontId="0" fillId="0" borderId="0" xfId="0" applyAlignment="1">
      <alignment horizontal="left" vertical="top" wrapText="1"/>
    </xf>
    <xf numFmtId="0" fontId="2" fillId="0" borderId="13" xfId="0" applyFont="1" applyBorder="1" applyAlignment="1">
      <alignment horizontal="right"/>
    </xf>
    <xf numFmtId="0" fontId="2" fillId="0" borderId="29" xfId="0" applyFont="1" applyBorder="1" applyAlignment="1">
      <alignment horizontal="right"/>
    </xf>
    <xf numFmtId="0" fontId="2" fillId="0" borderId="16" xfId="0" applyFont="1" applyBorder="1" applyAlignment="1">
      <alignment horizontal="center"/>
    </xf>
    <xf numFmtId="0" fontId="2" fillId="0" borderId="18" xfId="0" applyFont="1" applyBorder="1"/>
    <xf numFmtId="14" fontId="3" fillId="0" borderId="0" xfId="0" applyNumberFormat="1" applyFont="1" applyAlignment="1">
      <alignment horizontal="left"/>
    </xf>
    <xf numFmtId="14" fontId="3" fillId="0" borderId="0" xfId="0" applyNumberFormat="1" applyFont="1" applyAlignment="1">
      <alignment horizontal="center" vertical="center"/>
    </xf>
    <xf numFmtId="14" fontId="3" fillId="0" borderId="0" xfId="1" applyNumberFormat="1" applyFont="1" applyFill="1" applyBorder="1" applyAlignment="1">
      <alignment horizont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14" fontId="3" fillId="0" borderId="0" xfId="0" applyNumberFormat="1" applyFont="1" applyAlignment="1">
      <alignment horizontal="center"/>
    </xf>
    <xf numFmtId="0" fontId="3" fillId="0" borderId="0" xfId="0" applyFont="1" applyAlignment="1">
      <alignment horizontal="center"/>
    </xf>
    <xf numFmtId="0" fontId="0" fillId="0" borderId="17" xfId="0" applyBorder="1" applyAlignment="1">
      <alignment horizontal="center"/>
    </xf>
    <xf numFmtId="0" fontId="2" fillId="0" borderId="17" xfId="0" applyFont="1" applyBorder="1" applyAlignment="1">
      <alignment horizontal="center"/>
    </xf>
    <xf numFmtId="0" fontId="0" fillId="0" borderId="31" xfId="0" applyBorder="1" applyAlignment="1">
      <alignment horizontal="left" vertical="top" wrapText="1"/>
    </xf>
    <xf numFmtId="0" fontId="9" fillId="0" borderId="17" xfId="0" applyFont="1" applyBorder="1" applyAlignment="1">
      <alignment horizontal="center" wrapText="1"/>
    </xf>
    <xf numFmtId="0" fontId="9" fillId="0" borderId="18" xfId="0" applyFont="1" applyBorder="1" applyAlignment="1">
      <alignment horizontal="center"/>
    </xf>
    <xf numFmtId="0" fontId="8" fillId="0" borderId="0" xfId="0" applyFont="1" applyAlignment="1">
      <alignment horizontal="left" vertical="top" wrapText="1"/>
    </xf>
    <xf numFmtId="14" fontId="8" fillId="0" borderId="0" xfId="0" applyNumberFormat="1" applyFont="1" applyAlignment="1">
      <alignment horizontal="left"/>
    </xf>
    <xf numFmtId="0" fontId="2" fillId="0" borderId="0" xfId="0" applyFont="1" applyAlignment="1">
      <alignment horizontal="center" vertical="top"/>
    </xf>
    <xf numFmtId="0" fontId="2" fillId="0" borderId="35" xfId="0" applyFont="1" applyBorder="1" applyAlignment="1">
      <alignment horizontal="center" vertical="top"/>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44" fontId="2" fillId="0" borderId="6" xfId="0" applyNumberFormat="1" applyFont="1" applyBorder="1" applyAlignment="1">
      <alignment horizontal="center"/>
    </xf>
    <xf numFmtId="0" fontId="2" fillId="0" borderId="0" xfId="0" applyFont="1" applyAlignment="1">
      <alignment horizontal="center"/>
    </xf>
    <xf numFmtId="0" fontId="0" fillId="0" borderId="0" xfId="0" applyAlignment="1">
      <alignment horizontal="center"/>
    </xf>
    <xf numFmtId="0" fontId="12" fillId="0" borderId="26" xfId="0" applyFont="1" applyBorder="1" applyAlignment="1">
      <alignment horizontal="center" vertical="center"/>
    </xf>
    <xf numFmtId="0" fontId="12" fillId="0" borderId="34" xfId="0" applyFont="1" applyBorder="1" applyAlignment="1">
      <alignment horizontal="center" vertical="center"/>
    </xf>
    <xf numFmtId="0" fontId="12" fillId="0" borderId="27" xfId="0" applyFont="1" applyBorder="1" applyAlignment="1">
      <alignment horizontal="center" vertical="center"/>
    </xf>
    <xf numFmtId="0" fontId="12" fillId="0" borderId="4" xfId="0" applyFont="1" applyBorder="1" applyAlignment="1">
      <alignment horizontal="center" vertical="center" wrapText="1"/>
    </xf>
    <xf numFmtId="0" fontId="12" fillId="0" borderId="36" xfId="0" applyFont="1" applyBorder="1" applyAlignment="1">
      <alignment horizontal="center" vertical="center" wrapText="1"/>
    </xf>
    <xf numFmtId="0" fontId="12" fillId="0" borderId="5" xfId="0" applyFont="1" applyBorder="1" applyAlignment="1">
      <alignment horizontal="center" vertical="center" wrapText="1"/>
    </xf>
    <xf numFmtId="0" fontId="2" fillId="0" borderId="33" xfId="0" applyFont="1" applyBorder="1" applyAlignment="1">
      <alignment horizontal="center"/>
    </xf>
    <xf numFmtId="0" fontId="2" fillId="0" borderId="60" xfId="0" applyFont="1" applyBorder="1" applyAlignment="1">
      <alignment horizontal="center"/>
    </xf>
    <xf numFmtId="0" fontId="2" fillId="0" borderId="62" xfId="0" applyFont="1" applyBorder="1" applyAlignment="1">
      <alignment horizontal="left"/>
    </xf>
    <xf numFmtId="0" fontId="2" fillId="0" borderId="0" xfId="0" applyFont="1" applyAlignment="1">
      <alignment horizontal="left"/>
    </xf>
    <xf numFmtId="0" fontId="5" fillId="0" borderId="33" xfId="0" applyFont="1" applyBorder="1" applyAlignment="1">
      <alignment horizontal="center"/>
    </xf>
    <xf numFmtId="0" fontId="5" fillId="0" borderId="60" xfId="0" applyFont="1" applyBorder="1" applyAlignment="1">
      <alignment horizontal="center"/>
    </xf>
    <xf numFmtId="0" fontId="5" fillId="0" borderId="60" xfId="0" applyFont="1" applyBorder="1" applyAlignment="1">
      <alignment horizontal="left"/>
    </xf>
    <xf numFmtId="0" fontId="5" fillId="0" borderId="57" xfId="0" applyFont="1" applyBorder="1" applyAlignment="1">
      <alignment horizontal="left"/>
    </xf>
    <xf numFmtId="0" fontId="2" fillId="0" borderId="0" xfId="0" applyFont="1" applyAlignment="1">
      <alignment horizontal="center" vertical="top" wrapText="1"/>
    </xf>
    <xf numFmtId="0" fontId="8" fillId="0" borderId="0" xfId="0" applyFont="1" applyAlignment="1">
      <alignment horizontal="center" wrapText="1"/>
    </xf>
    <xf numFmtId="0" fontId="9" fillId="0" borderId="0" xfId="0" applyFont="1" applyAlignment="1">
      <alignment horizontal="center" wrapText="1"/>
    </xf>
    <xf numFmtId="0" fontId="0" fillId="0" borderId="0" xfId="0" applyAlignment="1"/>
    <xf numFmtId="0" fontId="3" fillId="0" borderId="33" xfId="0" applyFont="1" applyBorder="1" applyAlignment="1">
      <alignment horizontal="left"/>
    </xf>
    <xf numFmtId="0" fontId="9" fillId="0" borderId="0" xfId="0" applyFont="1" applyAlignment="1">
      <alignment horizontal="center"/>
    </xf>
  </cellXfs>
  <cellStyles count="4">
    <cellStyle name="Currency" xfId="1" builtinId="4"/>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excel-easy.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0F08F-9C75-4450-B815-3335E3B38527}">
  <dimension ref="A1:N65"/>
  <sheetViews>
    <sheetView topLeftCell="A23" workbookViewId="0">
      <selection activeCell="B37" sqref="B37"/>
    </sheetView>
  </sheetViews>
  <sheetFormatPr defaultRowHeight="15" x14ac:dyDescent="0.25"/>
  <sheetData>
    <row r="1" spans="1:14" ht="21" x14ac:dyDescent="0.35">
      <c r="A1" s="162" t="s">
        <v>177</v>
      </c>
    </row>
    <row r="3" spans="1:14" s="152" customFormat="1" ht="15.75" x14ac:dyDescent="0.25">
      <c r="A3" s="279" t="s">
        <v>268</v>
      </c>
      <c r="B3" s="279"/>
      <c r="C3" s="279"/>
      <c r="D3" s="279"/>
      <c r="E3" s="279"/>
      <c r="F3" s="279"/>
      <c r="G3" s="279"/>
      <c r="H3" s="279"/>
      <c r="I3" s="279"/>
      <c r="J3" s="279"/>
      <c r="K3" s="279"/>
      <c r="L3" s="279"/>
      <c r="M3" s="279"/>
      <c r="N3" s="279"/>
    </row>
    <row r="4" spans="1:14" s="152" customFormat="1" ht="15.75" x14ac:dyDescent="0.25">
      <c r="A4" s="279"/>
      <c r="B4" s="279"/>
      <c r="C4" s="279"/>
      <c r="D4" s="279"/>
      <c r="E4" s="279"/>
      <c r="F4" s="279"/>
      <c r="G4" s="279"/>
      <c r="H4" s="279"/>
      <c r="I4" s="279"/>
      <c r="J4" s="279"/>
      <c r="K4" s="279"/>
      <c r="L4" s="279"/>
      <c r="M4" s="279"/>
      <c r="N4" s="279"/>
    </row>
    <row r="5" spans="1:14" s="152" customFormat="1" ht="15.75" x14ac:dyDescent="0.25">
      <c r="A5" s="167"/>
      <c r="B5" s="167"/>
      <c r="C5" s="167"/>
      <c r="D5" s="167"/>
      <c r="E5" s="167"/>
      <c r="F5" s="167"/>
      <c r="G5" s="167"/>
      <c r="H5" s="167"/>
      <c r="I5" s="167"/>
      <c r="J5" s="167"/>
      <c r="K5" s="167"/>
      <c r="L5" s="167"/>
      <c r="M5" s="167"/>
      <c r="N5" s="167"/>
    </row>
    <row r="6" spans="1:14" s="152" customFormat="1" ht="15.75" x14ac:dyDescent="0.25">
      <c r="A6" s="160" t="s">
        <v>203</v>
      </c>
      <c r="B6" s="167"/>
      <c r="C6" s="167"/>
      <c r="D6" s="167"/>
      <c r="E6" s="167"/>
      <c r="F6" s="167"/>
      <c r="G6" s="167"/>
      <c r="H6" s="167"/>
      <c r="I6" s="167"/>
      <c r="J6" s="167"/>
      <c r="K6" s="167"/>
      <c r="L6" s="167"/>
      <c r="M6" s="167"/>
      <c r="N6" s="167"/>
    </row>
    <row r="7" spans="1:14" s="152" customFormat="1" ht="15.75" x14ac:dyDescent="0.25">
      <c r="A7" s="167"/>
      <c r="B7" s="167"/>
      <c r="C7" s="167"/>
      <c r="D7" s="167"/>
      <c r="E7" s="167"/>
      <c r="F7" s="167"/>
      <c r="G7" s="167"/>
      <c r="H7" s="167"/>
      <c r="I7" s="167"/>
      <c r="J7" s="167"/>
      <c r="K7" s="167"/>
      <c r="L7" s="167"/>
      <c r="M7" s="167"/>
      <c r="N7" s="167"/>
    </row>
    <row r="8" spans="1:14" s="152" customFormat="1" ht="15.75" customHeight="1" x14ac:dyDescent="0.25">
      <c r="A8" s="280" t="s">
        <v>201</v>
      </c>
      <c r="B8" s="280"/>
      <c r="C8" s="280"/>
      <c r="D8" s="280"/>
      <c r="E8" s="280"/>
      <c r="F8" s="229" t="s">
        <v>202</v>
      </c>
      <c r="H8" s="161"/>
      <c r="I8" s="161"/>
      <c r="J8" s="161"/>
      <c r="K8" s="161"/>
      <c r="L8" s="161"/>
      <c r="M8" s="161"/>
      <c r="N8" s="161"/>
    </row>
    <row r="9" spans="1:14" s="152" customFormat="1" ht="15.75" x14ac:dyDescent="0.25"/>
    <row r="10" spans="1:14" s="152" customFormat="1" ht="21" x14ac:dyDescent="0.25">
      <c r="A10" s="163" t="s">
        <v>182</v>
      </c>
    </row>
    <row r="11" spans="1:14" s="152" customFormat="1" ht="15.75" x14ac:dyDescent="0.25">
      <c r="A11" s="153" t="s">
        <v>183</v>
      </c>
    </row>
    <row r="12" spans="1:14" s="152" customFormat="1" ht="15.75" x14ac:dyDescent="0.25">
      <c r="A12" s="154"/>
      <c r="B12" s="152" t="s">
        <v>188</v>
      </c>
    </row>
    <row r="13" spans="1:14" s="152" customFormat="1" ht="15.75" x14ac:dyDescent="0.25">
      <c r="A13" s="154"/>
      <c r="B13" s="152" t="s">
        <v>189</v>
      </c>
    </row>
    <row r="14" spans="1:14" s="152" customFormat="1" ht="15.75" x14ac:dyDescent="0.25">
      <c r="A14" s="154"/>
      <c r="B14" s="152" t="s">
        <v>190</v>
      </c>
    </row>
    <row r="15" spans="1:14" s="152" customFormat="1" ht="15.75" x14ac:dyDescent="0.25">
      <c r="A15" s="154"/>
      <c r="B15" s="152" t="s">
        <v>191</v>
      </c>
    </row>
    <row r="16" spans="1:14" s="152" customFormat="1" ht="15.75" x14ac:dyDescent="0.25">
      <c r="A16" s="154"/>
    </row>
    <row r="17" spans="1:14" s="152" customFormat="1" ht="15.75" x14ac:dyDescent="0.25">
      <c r="A17" s="155" t="s">
        <v>198</v>
      </c>
    </row>
    <row r="18" spans="1:14" s="152" customFormat="1" ht="15.75" x14ac:dyDescent="0.25">
      <c r="A18" s="156"/>
      <c r="B18" s="152" t="s">
        <v>193</v>
      </c>
    </row>
    <row r="19" spans="1:14" s="152" customFormat="1" ht="15.75" x14ac:dyDescent="0.25">
      <c r="A19" s="156"/>
      <c r="B19" s="152" t="s">
        <v>194</v>
      </c>
    </row>
    <row r="20" spans="1:14" s="152" customFormat="1" ht="15.75" x14ac:dyDescent="0.25">
      <c r="A20" s="157" t="s">
        <v>192</v>
      </c>
      <c r="B20" s="152" t="s">
        <v>195</v>
      </c>
    </row>
    <row r="21" spans="1:14" s="152" customFormat="1" ht="15.75" x14ac:dyDescent="0.25">
      <c r="A21" s="157" t="s">
        <v>192</v>
      </c>
      <c r="B21" s="152" t="s">
        <v>196</v>
      </c>
    </row>
    <row r="22" spans="1:14" s="152" customFormat="1" ht="15.75" x14ac:dyDescent="0.25"/>
    <row r="23" spans="1:14" s="152" customFormat="1" ht="15.75" x14ac:dyDescent="0.25">
      <c r="A23" s="153" t="s">
        <v>184</v>
      </c>
    </row>
    <row r="24" spans="1:14" s="152" customFormat="1" ht="15.75" x14ac:dyDescent="0.25">
      <c r="B24" s="159" t="s">
        <v>185</v>
      </c>
    </row>
    <row r="25" spans="1:14" s="152" customFormat="1" ht="15.75" x14ac:dyDescent="0.25">
      <c r="B25" s="159" t="s">
        <v>186</v>
      </c>
    </row>
    <row r="26" spans="1:14" s="152" customFormat="1" ht="15.75" x14ac:dyDescent="0.25">
      <c r="B26" s="159" t="s">
        <v>187</v>
      </c>
    </row>
    <row r="27" spans="1:14" s="152" customFormat="1" ht="15.75" x14ac:dyDescent="0.25">
      <c r="B27" s="279" t="s">
        <v>199</v>
      </c>
      <c r="C27" s="279"/>
      <c r="D27" s="279"/>
      <c r="E27" s="279"/>
      <c r="F27" s="279"/>
      <c r="G27" s="279"/>
      <c r="H27" s="279"/>
      <c r="I27" s="279"/>
      <c r="J27" s="279"/>
      <c r="K27" s="279"/>
      <c r="L27" s="279"/>
      <c r="M27" s="279"/>
      <c r="N27" s="279"/>
    </row>
    <row r="28" spans="1:14" s="152" customFormat="1" ht="15.75" x14ac:dyDescent="0.25">
      <c r="B28" s="279"/>
      <c r="C28" s="279"/>
      <c r="D28" s="279"/>
      <c r="E28" s="279"/>
      <c r="F28" s="279"/>
      <c r="G28" s="279"/>
      <c r="H28" s="279"/>
      <c r="I28" s="279"/>
      <c r="J28" s="279"/>
      <c r="K28" s="279"/>
      <c r="L28" s="279"/>
      <c r="M28" s="279"/>
      <c r="N28" s="279"/>
    </row>
    <row r="29" spans="1:14" s="152" customFormat="1" ht="15.75" x14ac:dyDescent="0.25">
      <c r="B29" s="152" t="s">
        <v>197</v>
      </c>
    </row>
    <row r="30" spans="1:14" s="152" customFormat="1" ht="15.75" x14ac:dyDescent="0.25"/>
    <row r="31" spans="1:14" s="152" customFormat="1" ht="15.75" x14ac:dyDescent="0.25"/>
    <row r="32" spans="1:14" s="152" customFormat="1" ht="15.75" x14ac:dyDescent="0.25"/>
    <row r="33" spans="1:14" s="152" customFormat="1" ht="15.75" x14ac:dyDescent="0.25"/>
    <row r="34" spans="1:14" s="152" customFormat="1" ht="15.75" x14ac:dyDescent="0.25"/>
    <row r="35" spans="1:14" s="152" customFormat="1" ht="15.75" x14ac:dyDescent="0.25">
      <c r="M35" s="152" t="s">
        <v>267</v>
      </c>
    </row>
    <row r="36" spans="1:14" s="152" customFormat="1" ht="21" x14ac:dyDescent="0.35">
      <c r="A36" s="162" t="s">
        <v>178</v>
      </c>
    </row>
    <row r="37" spans="1:14" s="152" customFormat="1" ht="15.75" x14ac:dyDescent="0.25">
      <c r="B37" s="158" t="s">
        <v>274</v>
      </c>
    </row>
    <row r="38" spans="1:14" s="152" customFormat="1" ht="15.75" customHeight="1" x14ac:dyDescent="0.25">
      <c r="B38" s="279" t="s">
        <v>200</v>
      </c>
      <c r="C38" s="279"/>
      <c r="D38" s="279"/>
      <c r="E38" s="279"/>
      <c r="F38" s="279"/>
      <c r="G38" s="279"/>
      <c r="H38" s="279"/>
      <c r="I38" s="279"/>
      <c r="J38" s="279"/>
      <c r="K38" s="279"/>
      <c r="L38" s="279"/>
      <c r="M38" s="279"/>
      <c r="N38" s="279"/>
    </row>
    <row r="39" spans="1:14" s="152" customFormat="1" ht="15.75" x14ac:dyDescent="0.25">
      <c r="B39" s="279"/>
      <c r="C39" s="279"/>
      <c r="D39" s="279"/>
      <c r="E39" s="279"/>
      <c r="F39" s="279"/>
      <c r="G39" s="279"/>
      <c r="H39" s="279"/>
      <c r="I39" s="279"/>
      <c r="J39" s="279"/>
      <c r="K39" s="279"/>
      <c r="L39" s="279"/>
      <c r="M39" s="279"/>
      <c r="N39" s="279"/>
    </row>
    <row r="40" spans="1:14" s="152" customFormat="1" ht="15.75" x14ac:dyDescent="0.25">
      <c r="B40" s="279"/>
      <c r="C40" s="279"/>
      <c r="D40" s="279"/>
      <c r="E40" s="279"/>
      <c r="F40" s="279"/>
      <c r="G40" s="279"/>
      <c r="H40" s="279"/>
      <c r="I40" s="279"/>
      <c r="J40" s="279"/>
      <c r="K40" s="279"/>
      <c r="L40" s="279"/>
      <c r="M40" s="279"/>
      <c r="N40" s="279"/>
    </row>
    <row r="41" spans="1:14" s="152" customFormat="1" ht="15.75" x14ac:dyDescent="0.25">
      <c r="B41" s="279"/>
      <c r="C41" s="279"/>
      <c r="D41" s="279"/>
      <c r="E41" s="279"/>
      <c r="F41" s="279"/>
      <c r="G41" s="279"/>
      <c r="H41" s="279"/>
      <c r="I41" s="279"/>
      <c r="J41" s="279"/>
      <c r="K41" s="279"/>
      <c r="L41" s="279"/>
      <c r="M41" s="279"/>
      <c r="N41" s="279"/>
    </row>
    <row r="42" spans="1:14" s="152" customFormat="1" ht="15.75" x14ac:dyDescent="0.25">
      <c r="B42" s="167"/>
      <c r="C42" s="167"/>
      <c r="D42" s="167"/>
      <c r="E42" s="167"/>
      <c r="F42" s="167"/>
      <c r="G42" s="167"/>
      <c r="H42" s="167"/>
      <c r="I42" s="167"/>
      <c r="J42" s="167"/>
      <c r="K42" s="167"/>
      <c r="L42" s="167"/>
      <c r="M42" s="167"/>
      <c r="N42" s="167"/>
    </row>
    <row r="43" spans="1:14" s="152" customFormat="1" ht="15.75" x14ac:dyDescent="0.25">
      <c r="B43" s="158" t="s">
        <v>179</v>
      </c>
    </row>
    <row r="44" spans="1:14" s="152" customFormat="1" ht="15.75" customHeight="1" x14ac:dyDescent="0.25">
      <c r="B44" s="279" t="s">
        <v>204</v>
      </c>
      <c r="C44" s="279"/>
      <c r="D44" s="279"/>
      <c r="E44" s="279"/>
      <c r="F44" s="279"/>
      <c r="G44" s="279"/>
      <c r="H44" s="279"/>
      <c r="I44" s="279"/>
      <c r="J44" s="279"/>
      <c r="K44" s="279"/>
      <c r="L44" s="279"/>
      <c r="M44" s="279"/>
      <c r="N44" s="279"/>
    </row>
    <row r="45" spans="1:14" s="152" customFormat="1" ht="15.75" x14ac:dyDescent="0.25">
      <c r="B45" s="279"/>
      <c r="C45" s="279"/>
      <c r="D45" s="279"/>
      <c r="E45" s="279"/>
      <c r="F45" s="279"/>
      <c r="G45" s="279"/>
      <c r="H45" s="279"/>
      <c r="I45" s="279"/>
      <c r="J45" s="279"/>
      <c r="K45" s="279"/>
      <c r="L45" s="279"/>
      <c r="M45" s="279"/>
      <c r="N45" s="279"/>
    </row>
    <row r="46" spans="1:14" s="152" customFormat="1" ht="15.75" x14ac:dyDescent="0.25">
      <c r="B46" s="279"/>
      <c r="C46" s="279"/>
      <c r="D46" s="279"/>
      <c r="E46" s="279"/>
      <c r="F46" s="279"/>
      <c r="G46" s="279"/>
      <c r="H46" s="279"/>
      <c r="I46" s="279"/>
      <c r="J46" s="279"/>
      <c r="K46" s="279"/>
      <c r="L46" s="279"/>
      <c r="M46" s="279"/>
      <c r="N46" s="279"/>
    </row>
    <row r="47" spans="1:14" s="152" customFormat="1" ht="15.75" x14ac:dyDescent="0.25">
      <c r="B47" s="167"/>
      <c r="C47" s="167"/>
      <c r="D47" s="167"/>
      <c r="E47" s="167"/>
      <c r="F47" s="167"/>
      <c r="G47" s="167"/>
      <c r="H47" s="167"/>
      <c r="I47" s="167"/>
      <c r="J47" s="167"/>
      <c r="K47" s="167"/>
      <c r="L47" s="167"/>
      <c r="M47" s="167"/>
      <c r="N47" s="167"/>
    </row>
    <row r="48" spans="1:14" s="152" customFormat="1" ht="15.75" x14ac:dyDescent="0.25">
      <c r="B48" s="158" t="s">
        <v>181</v>
      </c>
    </row>
    <row r="49" spans="2:14" s="152" customFormat="1" ht="15.75" customHeight="1" x14ac:dyDescent="0.25">
      <c r="B49" s="279" t="s">
        <v>206</v>
      </c>
      <c r="C49" s="279"/>
      <c r="D49" s="279"/>
      <c r="E49" s="279"/>
      <c r="F49" s="279"/>
      <c r="G49" s="279"/>
      <c r="H49" s="279"/>
      <c r="I49" s="279"/>
      <c r="J49" s="279"/>
      <c r="K49" s="279"/>
      <c r="L49" s="279"/>
      <c r="M49" s="279"/>
      <c r="N49" s="279"/>
    </row>
    <row r="50" spans="2:14" s="152" customFormat="1" ht="15.75" x14ac:dyDescent="0.25">
      <c r="B50" s="279"/>
      <c r="C50" s="279"/>
      <c r="D50" s="279"/>
      <c r="E50" s="279"/>
      <c r="F50" s="279"/>
      <c r="G50" s="279"/>
      <c r="H50" s="279"/>
      <c r="I50" s="279"/>
      <c r="J50" s="279"/>
      <c r="K50" s="279"/>
      <c r="L50" s="279"/>
      <c r="M50" s="279"/>
      <c r="N50" s="279"/>
    </row>
    <row r="51" spans="2:14" s="152" customFormat="1" ht="15.75" x14ac:dyDescent="0.25">
      <c r="B51" s="279"/>
      <c r="C51" s="279"/>
      <c r="D51" s="279"/>
      <c r="E51" s="279"/>
      <c r="F51" s="279"/>
      <c r="G51" s="279"/>
      <c r="H51" s="279"/>
      <c r="I51" s="279"/>
      <c r="J51" s="279"/>
      <c r="K51" s="279"/>
      <c r="L51" s="279"/>
      <c r="M51" s="279"/>
      <c r="N51" s="279"/>
    </row>
    <row r="52" spans="2:14" s="152" customFormat="1" ht="15.75" x14ac:dyDescent="0.25">
      <c r="B52" s="279"/>
      <c r="C52" s="279"/>
      <c r="D52" s="279"/>
      <c r="E52" s="279"/>
      <c r="F52" s="279"/>
      <c r="G52" s="279"/>
      <c r="H52" s="279"/>
      <c r="I52" s="279"/>
      <c r="J52" s="279"/>
      <c r="K52" s="279"/>
      <c r="L52" s="279"/>
      <c r="M52" s="279"/>
      <c r="N52" s="279"/>
    </row>
    <row r="53" spans="2:14" s="152" customFormat="1" ht="15.75" x14ac:dyDescent="0.25"/>
    <row r="54" spans="2:14" s="152" customFormat="1" ht="15.75" x14ac:dyDescent="0.25">
      <c r="B54" s="158" t="s">
        <v>180</v>
      </c>
    </row>
    <row r="55" spans="2:14" s="152" customFormat="1" ht="15.75" x14ac:dyDescent="0.25">
      <c r="B55" s="279" t="s">
        <v>207</v>
      </c>
      <c r="C55" s="279"/>
      <c r="D55" s="279"/>
      <c r="E55" s="279"/>
      <c r="F55" s="279"/>
      <c r="G55" s="279"/>
      <c r="H55" s="279"/>
      <c r="I55" s="279"/>
      <c r="J55" s="279"/>
      <c r="K55" s="279"/>
      <c r="L55" s="279"/>
      <c r="M55" s="279"/>
      <c r="N55" s="279"/>
    </row>
    <row r="56" spans="2:14" s="152" customFormat="1" ht="15.75" x14ac:dyDescent="0.25">
      <c r="B56" s="279"/>
      <c r="C56" s="279"/>
      <c r="D56" s="279"/>
      <c r="E56" s="279"/>
      <c r="F56" s="279"/>
      <c r="G56" s="279"/>
      <c r="H56" s="279"/>
      <c r="I56" s="279"/>
      <c r="J56" s="279"/>
      <c r="K56" s="279"/>
      <c r="L56" s="279"/>
      <c r="M56" s="279"/>
      <c r="N56" s="279"/>
    </row>
    <row r="57" spans="2:14" s="152" customFormat="1" ht="15.75" x14ac:dyDescent="0.25">
      <c r="B57" s="167"/>
      <c r="C57" s="167"/>
      <c r="D57" s="167"/>
      <c r="E57" s="167"/>
      <c r="F57" s="167"/>
      <c r="G57" s="167"/>
      <c r="H57" s="167"/>
      <c r="I57" s="167"/>
      <c r="J57" s="167"/>
      <c r="K57" s="167"/>
      <c r="L57" s="167"/>
      <c r="M57" s="167"/>
      <c r="N57" s="167"/>
    </row>
    <row r="58" spans="2:14" s="152" customFormat="1" ht="15.75" x14ac:dyDescent="0.25">
      <c r="B58" s="158" t="s">
        <v>258</v>
      </c>
    </row>
    <row r="59" spans="2:14" s="152" customFormat="1" ht="15.75" customHeight="1" x14ac:dyDescent="0.25">
      <c r="B59" s="279" t="s">
        <v>259</v>
      </c>
      <c r="C59" s="279"/>
      <c r="D59" s="279"/>
      <c r="E59" s="279"/>
      <c r="F59" s="279"/>
      <c r="G59" s="279"/>
      <c r="H59" s="279"/>
      <c r="I59" s="279"/>
      <c r="J59" s="279"/>
      <c r="K59" s="279"/>
      <c r="L59" s="279"/>
      <c r="M59" s="279"/>
      <c r="N59" s="279"/>
    </row>
    <row r="60" spans="2:14" s="152" customFormat="1" ht="15.75" x14ac:dyDescent="0.25">
      <c r="B60" s="279"/>
      <c r="C60" s="279"/>
      <c r="D60" s="279"/>
      <c r="E60" s="279"/>
      <c r="F60" s="279"/>
      <c r="G60" s="279"/>
      <c r="H60" s="279"/>
      <c r="I60" s="279"/>
      <c r="J60" s="279"/>
      <c r="K60" s="279"/>
      <c r="L60" s="279"/>
      <c r="M60" s="279"/>
      <c r="N60" s="279"/>
    </row>
    <row r="61" spans="2:14" s="152" customFormat="1" ht="15.75" x14ac:dyDescent="0.25">
      <c r="B61" s="279"/>
      <c r="C61" s="279"/>
      <c r="D61" s="279"/>
      <c r="E61" s="279"/>
      <c r="F61" s="279"/>
      <c r="G61" s="279"/>
      <c r="H61" s="279"/>
      <c r="I61" s="279"/>
      <c r="J61" s="279"/>
      <c r="K61" s="279"/>
      <c r="L61" s="279"/>
      <c r="M61" s="279"/>
      <c r="N61" s="279"/>
    </row>
    <row r="62" spans="2:14" s="152" customFormat="1" ht="15.75" x14ac:dyDescent="0.25">
      <c r="B62" s="279"/>
      <c r="C62" s="279"/>
      <c r="D62" s="279"/>
      <c r="E62" s="279"/>
      <c r="F62" s="279"/>
      <c r="G62" s="279"/>
      <c r="H62" s="279"/>
      <c r="I62" s="279"/>
      <c r="J62" s="279"/>
      <c r="K62" s="279"/>
      <c r="L62" s="279"/>
      <c r="M62" s="279"/>
      <c r="N62" s="279"/>
    </row>
    <row r="63" spans="2:14" s="152" customFormat="1" ht="15.75" x14ac:dyDescent="0.25">
      <c r="B63" s="279"/>
      <c r="C63" s="279"/>
      <c r="D63" s="279"/>
      <c r="E63" s="279"/>
      <c r="F63" s="279"/>
      <c r="G63" s="279"/>
      <c r="H63" s="279"/>
      <c r="I63" s="279"/>
      <c r="J63" s="279"/>
      <c r="K63" s="279"/>
      <c r="L63" s="279"/>
      <c r="M63" s="279"/>
      <c r="N63" s="279"/>
    </row>
    <row r="64" spans="2:14" ht="3" customHeight="1" x14ac:dyDescent="0.25">
      <c r="B64" s="279"/>
      <c r="C64" s="279"/>
      <c r="D64" s="279"/>
      <c r="E64" s="279"/>
      <c r="F64" s="279"/>
      <c r="G64" s="279"/>
      <c r="H64" s="279"/>
      <c r="I64" s="279"/>
      <c r="J64" s="279"/>
      <c r="K64" s="279"/>
      <c r="L64" s="279"/>
      <c r="M64" s="279"/>
      <c r="N64" s="279"/>
    </row>
    <row r="65" spans="2:14" hidden="1" x14ac:dyDescent="0.25">
      <c r="B65" s="279"/>
      <c r="C65" s="279"/>
      <c r="D65" s="279"/>
      <c r="E65" s="279"/>
      <c r="F65" s="279"/>
      <c r="G65" s="279"/>
      <c r="H65" s="279"/>
      <c r="I65" s="279"/>
      <c r="J65" s="279"/>
      <c r="K65" s="279"/>
      <c r="L65" s="279"/>
      <c r="M65" s="279"/>
      <c r="N65" s="279"/>
    </row>
  </sheetData>
  <mergeCells count="8">
    <mergeCell ref="B27:N28"/>
    <mergeCell ref="A3:N4"/>
    <mergeCell ref="A8:E8"/>
    <mergeCell ref="B44:N46"/>
    <mergeCell ref="B49:N52"/>
    <mergeCell ref="B55:N56"/>
    <mergeCell ref="B59:N65"/>
    <mergeCell ref="B38:N41"/>
  </mergeCells>
  <hyperlinks>
    <hyperlink ref="F8" r:id="rId1" xr:uid="{4582B533-1573-4600-B37B-F0396D9C2142}"/>
  </hyperlinks>
  <pageMargins left="0.25" right="0.25" top="0.25" bottom="0.25" header="0.3" footer="0.3"/>
  <pageSetup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6D128-D5D2-4459-9B25-AB1DEAEA3E97}">
  <dimension ref="A1:I36"/>
  <sheetViews>
    <sheetView zoomScale="80" zoomScaleNormal="80" workbookViewId="0">
      <selection activeCell="L22" sqref="L22"/>
    </sheetView>
  </sheetViews>
  <sheetFormatPr defaultRowHeight="15" x14ac:dyDescent="0.25"/>
  <cols>
    <col min="1" max="9" width="14.7109375" customWidth="1"/>
  </cols>
  <sheetData>
    <row r="1" spans="1:9" x14ac:dyDescent="0.25">
      <c r="A1" s="309" t="s">
        <v>273</v>
      </c>
      <c r="B1" s="309"/>
      <c r="C1" s="309"/>
      <c r="D1" s="309"/>
      <c r="E1" s="309"/>
      <c r="F1" s="309"/>
      <c r="G1" s="309"/>
      <c r="H1" s="309"/>
      <c r="I1" s="309"/>
    </row>
    <row r="3" spans="1:9" ht="15" customHeight="1" thickBot="1" x14ac:dyDescent="0.3">
      <c r="A3" s="286">
        <f ca="1">TODAY()</f>
        <v>46087</v>
      </c>
      <c r="B3" s="286"/>
      <c r="C3" s="286"/>
      <c r="D3" s="286"/>
      <c r="E3" s="286"/>
      <c r="F3" s="122"/>
      <c r="G3" s="122"/>
      <c r="H3" s="122"/>
      <c r="I3" s="122"/>
    </row>
    <row r="4" spans="1:9" s="1" customFormat="1" ht="27.75" customHeight="1" x14ac:dyDescent="0.25">
      <c r="A4" s="284" t="s">
        <v>73</v>
      </c>
      <c r="B4" s="295"/>
      <c r="C4" s="295"/>
      <c r="D4" s="295"/>
      <c r="E4" s="124" t="s">
        <v>36</v>
      </c>
      <c r="F4" s="115"/>
      <c r="G4" s="125"/>
      <c r="H4" s="125"/>
      <c r="I4" s="126"/>
    </row>
    <row r="5" spans="1:9" s="5" customFormat="1" ht="15" customHeight="1" x14ac:dyDescent="0.25">
      <c r="A5" s="2" t="s">
        <v>0</v>
      </c>
      <c r="B5" s="3" t="s">
        <v>37</v>
      </c>
      <c r="C5" s="3" t="s">
        <v>1</v>
      </c>
      <c r="D5" s="3" t="s">
        <v>2</v>
      </c>
      <c r="E5" s="3" t="s">
        <v>4</v>
      </c>
      <c r="F5" s="3" t="s">
        <v>5</v>
      </c>
      <c r="G5" s="3" t="s">
        <v>6</v>
      </c>
      <c r="H5" s="3" t="s">
        <v>7</v>
      </c>
      <c r="I5" s="22" t="s">
        <v>3</v>
      </c>
    </row>
    <row r="6" spans="1:9" ht="15" customHeight="1" thickBot="1" x14ac:dyDescent="0.3">
      <c r="A6" s="6">
        <v>0</v>
      </c>
      <c r="B6" s="8">
        <v>0</v>
      </c>
      <c r="C6" s="7">
        <v>0</v>
      </c>
      <c r="D6" s="8">
        <v>0</v>
      </c>
      <c r="E6" s="8">
        <v>0</v>
      </c>
      <c r="F6" s="64">
        <v>120000</v>
      </c>
      <c r="G6" s="64">
        <v>35000</v>
      </c>
      <c r="H6" s="64">
        <v>0</v>
      </c>
      <c r="I6" s="69">
        <f>SUM(A6:H6)</f>
        <v>155000</v>
      </c>
    </row>
    <row r="7" spans="1:9" ht="15" customHeight="1" thickBot="1" x14ac:dyDescent="0.3">
      <c r="A7" s="287"/>
      <c r="B7" s="287"/>
      <c r="C7" s="287"/>
      <c r="D7" s="287"/>
      <c r="E7" s="288"/>
      <c r="F7" s="288"/>
      <c r="G7" s="288"/>
      <c r="H7" s="288"/>
      <c r="I7" s="288"/>
    </row>
    <row r="8" spans="1:9" s="5" customFormat="1" ht="15" customHeight="1" x14ac:dyDescent="0.25">
      <c r="A8" s="15" t="s">
        <v>8</v>
      </c>
      <c r="B8" s="16" t="s">
        <v>100</v>
      </c>
      <c r="C8" s="16" t="s">
        <v>9</v>
      </c>
      <c r="D8" s="168" t="s">
        <v>10</v>
      </c>
      <c r="F8" s="281" t="s">
        <v>98</v>
      </c>
      <c r="G8" s="281"/>
      <c r="H8" s="281"/>
      <c r="I8" s="281"/>
    </row>
    <row r="9" spans="1:9" ht="15" customHeight="1" thickBot="1" x14ac:dyDescent="0.3">
      <c r="A9" s="127" t="s">
        <v>12</v>
      </c>
      <c r="B9" s="128">
        <v>0</v>
      </c>
      <c r="C9" s="64">
        <v>0</v>
      </c>
      <c r="D9" s="169">
        <f>B9-C9</f>
        <v>0</v>
      </c>
      <c r="F9" s="281"/>
      <c r="G9" s="281"/>
      <c r="H9" s="281"/>
      <c r="I9" s="281"/>
    </row>
    <row r="10" spans="1:9" ht="15" customHeight="1" thickBot="1" x14ac:dyDescent="0.3">
      <c r="A10" s="292"/>
      <c r="B10" s="293"/>
      <c r="C10" s="293"/>
      <c r="D10" s="293"/>
    </row>
    <row r="11" spans="1:9" ht="15" customHeight="1" x14ac:dyDescent="0.25">
      <c r="A11" s="284" t="s">
        <v>18</v>
      </c>
      <c r="B11" s="294"/>
      <c r="C11" s="294"/>
      <c r="D11" s="168" t="s">
        <v>10</v>
      </c>
      <c r="F11" t="s">
        <v>99</v>
      </c>
    </row>
    <row r="12" spans="1:9" ht="15" customHeight="1" thickBot="1" x14ac:dyDescent="0.3">
      <c r="A12" s="129" t="s">
        <v>19</v>
      </c>
      <c r="B12" s="130">
        <v>0</v>
      </c>
      <c r="C12" s="64">
        <v>0</v>
      </c>
      <c r="D12" s="170">
        <f>B12-C12</f>
        <v>0</v>
      </c>
    </row>
    <row r="13" spans="1:9" ht="15" customHeight="1" thickBot="1" x14ac:dyDescent="0.3">
      <c r="A13" s="292"/>
      <c r="B13" s="293"/>
      <c r="C13" s="293"/>
      <c r="D13" s="293"/>
      <c r="F13" s="281" t="s">
        <v>101</v>
      </c>
      <c r="G13" s="281"/>
      <c r="H13" s="281"/>
      <c r="I13" s="281"/>
    </row>
    <row r="14" spans="1:9" ht="15" customHeight="1" x14ac:dyDescent="0.25">
      <c r="A14" s="133" t="s">
        <v>22</v>
      </c>
      <c r="B14" s="137">
        <f>A6+B6+C6+D6+E6</f>
        <v>0</v>
      </c>
      <c r="C14" s="284" t="s">
        <v>24</v>
      </c>
      <c r="D14" s="285"/>
      <c r="F14" s="281"/>
      <c r="G14" s="281"/>
      <c r="H14" s="281"/>
      <c r="I14" s="281"/>
    </row>
    <row r="15" spans="1:9" x14ac:dyDescent="0.25">
      <c r="A15" s="131" t="s">
        <v>74</v>
      </c>
      <c r="B15" s="138">
        <f>F6+G6</f>
        <v>155000</v>
      </c>
      <c r="C15" s="114" t="s">
        <v>26</v>
      </c>
      <c r="D15" s="171">
        <f>D9</f>
        <v>0</v>
      </c>
      <c r="F15" s="281"/>
      <c r="G15" s="281"/>
      <c r="H15" s="281"/>
      <c r="I15" s="281"/>
    </row>
    <row r="16" spans="1:9" ht="15" customHeight="1" x14ac:dyDescent="0.25">
      <c r="A16" s="114" t="s">
        <v>23</v>
      </c>
      <c r="B16" s="139">
        <v>0</v>
      </c>
      <c r="C16" s="114" t="s">
        <v>28</v>
      </c>
      <c r="D16" s="172">
        <f>I6+D12+B16</f>
        <v>155000</v>
      </c>
    </row>
    <row r="17" spans="1:9" ht="15" customHeight="1" thickBot="1" x14ac:dyDescent="0.3">
      <c r="A17" s="114" t="s">
        <v>7</v>
      </c>
      <c r="B17" s="139">
        <f>H6</f>
        <v>0</v>
      </c>
      <c r="C17" s="17" t="s">
        <v>24</v>
      </c>
      <c r="D17" s="173">
        <f>SUM(D15:D16)</f>
        <v>155000</v>
      </c>
      <c r="F17" s="281" t="s">
        <v>102</v>
      </c>
      <c r="G17" s="281"/>
      <c r="H17" s="281"/>
      <c r="I17" s="281"/>
    </row>
    <row r="18" spans="1:9" ht="15" customHeight="1" x14ac:dyDescent="0.25">
      <c r="A18" s="114" t="s">
        <v>25</v>
      </c>
      <c r="B18" s="138">
        <f>B9</f>
        <v>0</v>
      </c>
      <c r="C18" s="20"/>
      <c r="D18" s="142"/>
      <c r="F18" s="281"/>
      <c r="G18" s="281"/>
      <c r="H18" s="281"/>
      <c r="I18" s="281"/>
    </row>
    <row r="19" spans="1:9" ht="15" customHeight="1" x14ac:dyDescent="0.25">
      <c r="A19" s="114" t="s">
        <v>27</v>
      </c>
      <c r="B19" s="139">
        <f>D12</f>
        <v>0</v>
      </c>
      <c r="C19" s="21"/>
      <c r="F19" s="281"/>
      <c r="G19" s="281"/>
      <c r="H19" s="281"/>
      <c r="I19" s="281"/>
    </row>
    <row r="20" spans="1:9" ht="15" customHeight="1" thickBot="1" x14ac:dyDescent="0.3">
      <c r="A20" s="136" t="s">
        <v>92</v>
      </c>
      <c r="B20" s="140">
        <v>0</v>
      </c>
      <c r="C20" s="21"/>
    </row>
    <row r="21" spans="1:9" ht="15" customHeight="1" thickTop="1" thickBot="1" x14ac:dyDescent="0.3">
      <c r="A21" s="134" t="s">
        <v>35</v>
      </c>
      <c r="B21" s="141">
        <f>SUM(B14:B20)</f>
        <v>155000</v>
      </c>
      <c r="C21" s="21"/>
      <c r="F21" t="s">
        <v>104</v>
      </c>
    </row>
    <row r="22" spans="1:9" ht="15" customHeight="1" thickBot="1" x14ac:dyDescent="0.3">
      <c r="A22" s="123"/>
      <c r="B22" s="119"/>
      <c r="F22" t="s">
        <v>103</v>
      </c>
    </row>
    <row r="23" spans="1:9" ht="15" customHeight="1" x14ac:dyDescent="0.25">
      <c r="A23" s="289" t="s">
        <v>11</v>
      </c>
      <c r="B23" s="290"/>
      <c r="C23" s="290"/>
      <c r="D23" s="290"/>
      <c r="E23" s="291"/>
      <c r="F23" t="s">
        <v>105</v>
      </c>
    </row>
    <row r="24" spans="1:9" ht="15" customHeight="1" x14ac:dyDescent="0.25">
      <c r="A24" s="143" t="s">
        <v>13</v>
      </c>
      <c r="B24" s="3" t="s">
        <v>14</v>
      </c>
      <c r="C24" s="3" t="s">
        <v>15</v>
      </c>
      <c r="D24" s="121" t="s">
        <v>16</v>
      </c>
      <c r="E24" s="4" t="s">
        <v>17</v>
      </c>
      <c r="F24" t="s">
        <v>106</v>
      </c>
    </row>
    <row r="25" spans="1:9" ht="15" customHeight="1" x14ac:dyDescent="0.25">
      <c r="A25" s="114" t="s">
        <v>33</v>
      </c>
      <c r="B25" s="9">
        <v>0</v>
      </c>
      <c r="C25" s="10">
        <v>0</v>
      </c>
      <c r="D25" s="63">
        <v>0</v>
      </c>
      <c r="E25" s="11">
        <f>C25*0.3</f>
        <v>0</v>
      </c>
      <c r="F25" t="s">
        <v>107</v>
      </c>
    </row>
    <row r="26" spans="1:9" ht="15" customHeight="1" x14ac:dyDescent="0.25">
      <c r="A26" s="114" t="s">
        <v>29</v>
      </c>
      <c r="B26" s="9">
        <v>0</v>
      </c>
      <c r="C26" s="10">
        <v>0</v>
      </c>
      <c r="D26" s="63">
        <v>0</v>
      </c>
      <c r="E26" s="11">
        <f t="shared" ref="E26:E32" si="0">C26*0.3</f>
        <v>0</v>
      </c>
      <c r="F26" t="s">
        <v>108</v>
      </c>
    </row>
    <row r="27" spans="1:9" ht="15" customHeight="1" x14ac:dyDescent="0.25">
      <c r="A27" s="114" t="s">
        <v>30</v>
      </c>
      <c r="B27" s="9">
        <v>0</v>
      </c>
      <c r="C27" s="10">
        <v>0</v>
      </c>
      <c r="D27" s="63">
        <v>0</v>
      </c>
      <c r="E27" s="11">
        <f t="shared" si="0"/>
        <v>0</v>
      </c>
      <c r="F27" t="s">
        <v>109</v>
      </c>
    </row>
    <row r="28" spans="1:9" ht="15" customHeight="1" x14ac:dyDescent="0.25">
      <c r="A28" s="114" t="s">
        <v>20</v>
      </c>
      <c r="B28" s="9">
        <v>0</v>
      </c>
      <c r="C28" s="10">
        <v>0</v>
      </c>
      <c r="D28" s="63">
        <v>0</v>
      </c>
      <c r="E28" s="11">
        <f t="shared" si="0"/>
        <v>0</v>
      </c>
      <c r="F28" t="s">
        <v>110</v>
      </c>
    </row>
    <row r="29" spans="1:9" ht="15" customHeight="1" x14ac:dyDescent="0.25">
      <c r="A29" s="114" t="s">
        <v>21</v>
      </c>
      <c r="B29" s="9">
        <v>0</v>
      </c>
      <c r="C29" s="10">
        <v>0</v>
      </c>
      <c r="D29" s="63">
        <v>0</v>
      </c>
      <c r="E29" s="11">
        <f t="shared" si="0"/>
        <v>0</v>
      </c>
      <c r="F29" t="s">
        <v>111</v>
      </c>
    </row>
    <row r="30" spans="1:9" ht="15" customHeight="1" x14ac:dyDescent="0.25">
      <c r="A30" s="114" t="s">
        <v>31</v>
      </c>
      <c r="B30" s="9">
        <v>0</v>
      </c>
      <c r="C30" s="10">
        <v>0</v>
      </c>
      <c r="D30" s="63">
        <v>0</v>
      </c>
      <c r="E30" s="11">
        <f t="shared" si="0"/>
        <v>0</v>
      </c>
      <c r="F30" s="1"/>
    </row>
    <row r="31" spans="1:9" ht="15" customHeight="1" x14ac:dyDescent="0.25">
      <c r="A31" s="114" t="s">
        <v>34</v>
      </c>
      <c r="B31" s="9">
        <v>0</v>
      </c>
      <c r="C31" s="10">
        <v>0</v>
      </c>
      <c r="D31" s="63">
        <v>0</v>
      </c>
      <c r="E31" s="11">
        <f t="shared" si="0"/>
        <v>0</v>
      </c>
      <c r="F31" s="296" t="s">
        <v>112</v>
      </c>
      <c r="G31" s="281"/>
      <c r="H31" s="281"/>
      <c r="I31" s="281"/>
    </row>
    <row r="32" spans="1:9" ht="15" customHeight="1" thickBot="1" x14ac:dyDescent="0.3">
      <c r="A32" s="114" t="s">
        <v>32</v>
      </c>
      <c r="B32" s="146">
        <v>0</v>
      </c>
      <c r="C32" s="13">
        <v>0</v>
      </c>
      <c r="D32" s="65">
        <v>0</v>
      </c>
      <c r="E32" s="14">
        <f t="shared" si="0"/>
        <v>0</v>
      </c>
      <c r="F32" s="296"/>
      <c r="G32" s="281"/>
      <c r="H32" s="281"/>
      <c r="I32" s="281"/>
    </row>
    <row r="33" spans="1:5" ht="15" customHeight="1" thickTop="1" thickBot="1" x14ac:dyDescent="0.3">
      <c r="A33" s="282" t="s">
        <v>11</v>
      </c>
      <c r="B33" s="283"/>
      <c r="C33" s="144">
        <f>SUM(C25:C32)</f>
        <v>0</v>
      </c>
      <c r="D33" s="135">
        <f>SUM(D25:D32)</f>
        <v>0</v>
      </c>
      <c r="E33" s="145">
        <f>SUM(E25:E32)</f>
        <v>0</v>
      </c>
    </row>
    <row r="34" spans="1:5" ht="15" customHeight="1" thickBot="1" x14ac:dyDescent="0.3">
      <c r="A34" s="116"/>
      <c r="B34" s="116"/>
      <c r="C34" s="118"/>
      <c r="D34" s="119"/>
      <c r="E34" s="117"/>
    </row>
    <row r="35" spans="1:5" ht="15.75" thickBot="1" x14ac:dyDescent="0.3">
      <c r="A35" s="165" t="s">
        <v>176</v>
      </c>
      <c r="B35" s="164" t="s">
        <v>39</v>
      </c>
      <c r="C35" s="147"/>
      <c r="D35" s="120"/>
    </row>
    <row r="36" spans="1:5" ht="15.75" thickBot="1" x14ac:dyDescent="0.3">
      <c r="B36" s="166" t="s">
        <v>38</v>
      </c>
      <c r="C36" s="132"/>
    </row>
  </sheetData>
  <mergeCells count="15">
    <mergeCell ref="A1:I1"/>
    <mergeCell ref="F17:I19"/>
    <mergeCell ref="A33:B33"/>
    <mergeCell ref="C14:D14"/>
    <mergeCell ref="A3:E3"/>
    <mergeCell ref="A7:D7"/>
    <mergeCell ref="E7:I7"/>
    <mergeCell ref="A23:E23"/>
    <mergeCell ref="A10:D10"/>
    <mergeCell ref="A11:C11"/>
    <mergeCell ref="A13:D13"/>
    <mergeCell ref="A4:D4"/>
    <mergeCell ref="F8:I9"/>
    <mergeCell ref="F31:I32"/>
    <mergeCell ref="F13:I15"/>
  </mergeCells>
  <pageMargins left="0.25" right="0.25" top="0.25" bottom="0.2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4B28E-9668-487F-AD97-E4A92F5494D6}">
  <dimension ref="A1:K47"/>
  <sheetViews>
    <sheetView workbookViewId="0">
      <selection activeCell="O6" sqref="O6"/>
    </sheetView>
  </sheetViews>
  <sheetFormatPr defaultRowHeight="15" x14ac:dyDescent="0.25"/>
  <cols>
    <col min="1" max="1" width="8.5703125" style="26" customWidth="1"/>
    <col min="2" max="2" width="13" style="26" customWidth="1"/>
    <col min="3" max="3" width="12.5703125" style="26" bestFit="1" customWidth="1"/>
    <col min="4" max="4" width="11.42578125" style="26" customWidth="1"/>
    <col min="5" max="5" width="10.5703125" style="26" customWidth="1"/>
    <col min="6" max="6" width="13.5703125" style="26" customWidth="1"/>
    <col min="7" max="7" width="11" style="26" customWidth="1"/>
    <col min="8" max="8" width="8.85546875" style="26" customWidth="1"/>
    <col min="9" max="9" width="10.85546875" style="26" customWidth="1"/>
    <col min="10" max="10" width="10.7109375" style="26" customWidth="1"/>
    <col min="11" max="11" width="8.42578125" style="26" customWidth="1"/>
    <col min="12" max="16384" width="9.140625" style="26"/>
  </cols>
  <sheetData>
    <row r="1" spans="1:11" x14ac:dyDescent="0.25">
      <c r="A1" s="330" t="s">
        <v>179</v>
      </c>
      <c r="B1" s="330"/>
      <c r="C1" s="330"/>
      <c r="D1" s="330"/>
      <c r="E1" s="330"/>
      <c r="F1" s="330"/>
      <c r="G1" s="330"/>
      <c r="H1" s="330"/>
      <c r="I1" s="330"/>
      <c r="J1" s="330"/>
      <c r="K1" s="330"/>
    </row>
    <row r="3" spans="1:11" ht="15.75" customHeight="1" thickBot="1" x14ac:dyDescent="0.3">
      <c r="A3" s="300">
        <f ca="1">TODAY()</f>
        <v>46087</v>
      </c>
      <c r="B3" s="300"/>
      <c r="C3" s="23"/>
      <c r="D3" s="23"/>
      <c r="E3" s="23"/>
      <c r="F3" s="23"/>
      <c r="G3" s="23"/>
      <c r="H3" s="23"/>
      <c r="I3" s="24"/>
      <c r="J3" s="25"/>
      <c r="K3" s="25"/>
    </row>
    <row r="4" spans="1:11" ht="30.75" customHeight="1" x14ac:dyDescent="0.25">
      <c r="A4" s="27" t="s">
        <v>5</v>
      </c>
      <c r="B4" s="66">
        <f>'Asset-Credit Value'!F6</f>
        <v>120000</v>
      </c>
      <c r="C4" s="28" t="s">
        <v>44</v>
      </c>
      <c r="D4" s="29" t="s">
        <v>89</v>
      </c>
      <c r="E4" s="29" t="s">
        <v>90</v>
      </c>
      <c r="F4" s="30" t="s">
        <v>94</v>
      </c>
      <c r="G4" s="30" t="s">
        <v>97</v>
      </c>
      <c r="H4" s="29" t="s">
        <v>72</v>
      </c>
      <c r="I4" s="31" t="s">
        <v>91</v>
      </c>
      <c r="J4" s="297" t="s">
        <v>96</v>
      </c>
      <c r="K4" s="298"/>
    </row>
    <row r="5" spans="1:11" x14ac:dyDescent="0.25">
      <c r="A5" s="32" t="s">
        <v>6</v>
      </c>
      <c r="B5" s="67">
        <f>'Asset-Credit Value'!G6</f>
        <v>35000</v>
      </c>
      <c r="C5" s="33">
        <v>10000</v>
      </c>
      <c r="D5" s="34">
        <f>C5*0.12</f>
        <v>1200</v>
      </c>
      <c r="E5" s="34">
        <f>C5*0.01</f>
        <v>100</v>
      </c>
      <c r="F5" s="35">
        <f>SUM(C5-(D5+E5))</f>
        <v>8700</v>
      </c>
      <c r="G5" s="34">
        <f>F5/12</f>
        <v>725</v>
      </c>
      <c r="H5" s="36">
        <f>B6/C5</f>
        <v>15.5</v>
      </c>
      <c r="I5" s="36">
        <f t="shared" ref="I5:I12" si="0">H5+2026</f>
        <v>2041.5</v>
      </c>
      <c r="J5" s="37">
        <f>H5+82</f>
        <v>97.5</v>
      </c>
      <c r="K5" s="38">
        <f>H5+76</f>
        <v>91.5</v>
      </c>
    </row>
    <row r="6" spans="1:11" ht="15.75" thickBot="1" x14ac:dyDescent="0.3">
      <c r="A6" s="39" t="s">
        <v>3</v>
      </c>
      <c r="B6" s="68">
        <f>SUM(B3:B5)</f>
        <v>155000</v>
      </c>
      <c r="C6" s="40">
        <v>11000</v>
      </c>
      <c r="D6" s="34">
        <f t="shared" ref="D6:D12" si="1">C6*0.12</f>
        <v>1320</v>
      </c>
      <c r="E6" s="34">
        <f t="shared" ref="E6:E12" si="2">C6*0.01</f>
        <v>110</v>
      </c>
      <c r="F6" s="35">
        <f t="shared" ref="F6:F12" si="3">SUM(C6-(D6+E6))</f>
        <v>9570</v>
      </c>
      <c r="G6" s="34">
        <f t="shared" ref="G6:G12" si="4">F6/12</f>
        <v>797.5</v>
      </c>
      <c r="H6" s="36">
        <f>B6/C6</f>
        <v>14.090909090909092</v>
      </c>
      <c r="I6" s="36">
        <f t="shared" si="0"/>
        <v>2040.090909090909</v>
      </c>
      <c r="J6" s="37">
        <f t="shared" ref="J6:J12" si="5">H6+82</f>
        <v>96.090909090909093</v>
      </c>
      <c r="K6" s="38">
        <f t="shared" ref="K6:K12" si="6">H6+76</f>
        <v>90.090909090909093</v>
      </c>
    </row>
    <row r="7" spans="1:11" x14ac:dyDescent="0.25">
      <c r="B7" s="41"/>
      <c r="C7" s="33">
        <v>12000</v>
      </c>
      <c r="D7" s="34">
        <f t="shared" si="1"/>
        <v>1440</v>
      </c>
      <c r="E7" s="34">
        <f t="shared" si="2"/>
        <v>120</v>
      </c>
      <c r="F7" s="35">
        <f t="shared" si="3"/>
        <v>10440</v>
      </c>
      <c r="G7" s="34">
        <f t="shared" si="4"/>
        <v>870</v>
      </c>
      <c r="H7" s="36">
        <f>B6/C7</f>
        <v>12.916666666666666</v>
      </c>
      <c r="I7" s="36">
        <f t="shared" si="0"/>
        <v>2038.9166666666667</v>
      </c>
      <c r="J7" s="37">
        <f t="shared" si="5"/>
        <v>94.916666666666671</v>
      </c>
      <c r="K7" s="38">
        <f t="shared" si="6"/>
        <v>88.916666666666671</v>
      </c>
    </row>
    <row r="8" spans="1:11" x14ac:dyDescent="0.25">
      <c r="C8" s="33">
        <v>13000</v>
      </c>
      <c r="D8" s="34">
        <f t="shared" si="1"/>
        <v>1560</v>
      </c>
      <c r="E8" s="34">
        <f t="shared" si="2"/>
        <v>130</v>
      </c>
      <c r="F8" s="35">
        <f t="shared" si="3"/>
        <v>11310</v>
      </c>
      <c r="G8" s="34">
        <f t="shared" si="4"/>
        <v>942.5</v>
      </c>
      <c r="H8" s="36">
        <f>B6/C8</f>
        <v>11.923076923076923</v>
      </c>
      <c r="I8" s="36">
        <f t="shared" si="0"/>
        <v>2037.9230769230769</v>
      </c>
      <c r="J8" s="37">
        <f t="shared" si="5"/>
        <v>93.92307692307692</v>
      </c>
      <c r="K8" s="38">
        <f t="shared" si="6"/>
        <v>87.92307692307692</v>
      </c>
    </row>
    <row r="9" spans="1:11" x14ac:dyDescent="0.25">
      <c r="A9" s="23"/>
      <c r="B9" s="42"/>
      <c r="C9" s="33">
        <v>14000</v>
      </c>
      <c r="D9" s="34">
        <f t="shared" si="1"/>
        <v>1680</v>
      </c>
      <c r="E9" s="34">
        <f t="shared" si="2"/>
        <v>140</v>
      </c>
      <c r="F9" s="35">
        <f t="shared" si="3"/>
        <v>12180</v>
      </c>
      <c r="G9" s="34">
        <f t="shared" si="4"/>
        <v>1015</v>
      </c>
      <c r="H9" s="36">
        <f>B6/C9</f>
        <v>11.071428571428571</v>
      </c>
      <c r="I9" s="36">
        <f t="shared" si="0"/>
        <v>2037.0714285714287</v>
      </c>
      <c r="J9" s="37">
        <f t="shared" si="5"/>
        <v>93.071428571428569</v>
      </c>
      <c r="K9" s="38">
        <f t="shared" si="6"/>
        <v>87.071428571428569</v>
      </c>
    </row>
    <row r="10" spans="1:11" x14ac:dyDescent="0.25">
      <c r="A10" s="23"/>
      <c r="B10" s="42"/>
      <c r="C10" s="33">
        <v>15000</v>
      </c>
      <c r="D10" s="34">
        <f t="shared" si="1"/>
        <v>1800</v>
      </c>
      <c r="E10" s="34">
        <f t="shared" si="2"/>
        <v>150</v>
      </c>
      <c r="F10" s="35">
        <f t="shared" si="3"/>
        <v>13050</v>
      </c>
      <c r="G10" s="34">
        <f t="shared" si="4"/>
        <v>1087.5</v>
      </c>
      <c r="H10" s="36">
        <f>B6/C10</f>
        <v>10.333333333333334</v>
      </c>
      <c r="I10" s="36">
        <f t="shared" si="0"/>
        <v>2036.3333333333333</v>
      </c>
      <c r="J10" s="37">
        <f t="shared" si="5"/>
        <v>92.333333333333329</v>
      </c>
      <c r="K10" s="38">
        <f t="shared" si="6"/>
        <v>86.333333333333329</v>
      </c>
    </row>
    <row r="11" spans="1:11" x14ac:dyDescent="0.25">
      <c r="A11" s="23"/>
      <c r="B11" s="42"/>
      <c r="C11" s="33">
        <v>17000</v>
      </c>
      <c r="D11" s="34">
        <f t="shared" si="1"/>
        <v>2040</v>
      </c>
      <c r="E11" s="34">
        <f t="shared" si="2"/>
        <v>170</v>
      </c>
      <c r="F11" s="35">
        <f t="shared" si="3"/>
        <v>14790</v>
      </c>
      <c r="G11" s="34">
        <f t="shared" si="4"/>
        <v>1232.5</v>
      </c>
      <c r="H11" s="36">
        <f>B6/C11</f>
        <v>9.117647058823529</v>
      </c>
      <c r="I11" s="36">
        <f t="shared" si="0"/>
        <v>2035.1176470588234</v>
      </c>
      <c r="J11" s="37">
        <f t="shared" si="5"/>
        <v>91.117647058823536</v>
      </c>
      <c r="K11" s="38">
        <f t="shared" si="6"/>
        <v>85.117647058823536</v>
      </c>
    </row>
    <row r="12" spans="1:11" ht="15.75" thickBot="1" x14ac:dyDescent="0.3">
      <c r="B12" s="42"/>
      <c r="C12" s="43">
        <v>20000</v>
      </c>
      <c r="D12" s="44">
        <f t="shared" si="1"/>
        <v>2400</v>
      </c>
      <c r="E12" s="44">
        <f t="shared" si="2"/>
        <v>200</v>
      </c>
      <c r="F12" s="45">
        <f t="shared" si="3"/>
        <v>17400</v>
      </c>
      <c r="G12" s="44">
        <f t="shared" si="4"/>
        <v>1450</v>
      </c>
      <c r="H12" s="46">
        <f>B6/C12</f>
        <v>7.75</v>
      </c>
      <c r="I12" s="47">
        <f t="shared" si="0"/>
        <v>2033.75</v>
      </c>
      <c r="J12" s="48">
        <f t="shared" si="5"/>
        <v>89.75</v>
      </c>
      <c r="K12" s="49">
        <f t="shared" si="6"/>
        <v>83.75</v>
      </c>
    </row>
    <row r="13" spans="1:11" x14ac:dyDescent="0.25">
      <c r="B13" s="42"/>
      <c r="C13" s="148"/>
      <c r="D13" s="42"/>
      <c r="E13" s="42"/>
      <c r="F13" s="52"/>
      <c r="G13" s="42"/>
      <c r="H13" s="149"/>
      <c r="I13" s="150"/>
      <c r="J13" s="151"/>
      <c r="K13" s="151"/>
    </row>
    <row r="14" spans="1:11" x14ac:dyDescent="0.25">
      <c r="A14" s="26" t="s">
        <v>113</v>
      </c>
    </row>
    <row r="16" spans="1:11" x14ac:dyDescent="0.25">
      <c r="A16" s="26" t="s">
        <v>114</v>
      </c>
      <c r="H16" s="51"/>
      <c r="I16" s="51"/>
      <c r="J16" s="51"/>
      <c r="K16" s="51"/>
    </row>
    <row r="17" spans="1:11" x14ac:dyDescent="0.25">
      <c r="A17" s="26" t="s">
        <v>115</v>
      </c>
      <c r="H17" s="51"/>
      <c r="I17" s="51"/>
      <c r="J17" s="52"/>
      <c r="K17" s="51"/>
    </row>
    <row r="18" spans="1:11" x14ac:dyDescent="0.25">
      <c r="A18" s="26" t="s">
        <v>116</v>
      </c>
    </row>
    <row r="19" spans="1:11" x14ac:dyDescent="0.25">
      <c r="A19" s="51" t="s">
        <v>95</v>
      </c>
      <c r="B19" s="51"/>
      <c r="C19" s="51"/>
      <c r="D19" s="51"/>
      <c r="E19" s="51"/>
      <c r="F19" s="51"/>
      <c r="G19" s="51"/>
    </row>
    <row r="20" spans="1:11" x14ac:dyDescent="0.25">
      <c r="A20" s="51"/>
      <c r="B20" s="51"/>
      <c r="C20" s="51"/>
      <c r="D20" s="51"/>
      <c r="E20" s="51"/>
      <c r="F20" s="51"/>
      <c r="G20" s="51"/>
    </row>
    <row r="21" spans="1:11" x14ac:dyDescent="0.25">
      <c r="A21" s="51" t="s">
        <v>117</v>
      </c>
      <c r="B21" s="51"/>
      <c r="C21" s="51"/>
      <c r="D21" s="51"/>
      <c r="E21" s="51"/>
      <c r="F21" s="51"/>
      <c r="G21" s="51"/>
    </row>
    <row r="22" spans="1:11" x14ac:dyDescent="0.25">
      <c r="A22" s="51" t="s">
        <v>118</v>
      </c>
      <c r="B22" s="51"/>
      <c r="C22" s="51"/>
      <c r="D22" s="51"/>
      <c r="E22" s="51"/>
      <c r="F22" s="51"/>
      <c r="G22" s="51"/>
    </row>
    <row r="23" spans="1:11" x14ac:dyDescent="0.25">
      <c r="A23" s="51" t="s">
        <v>119</v>
      </c>
      <c r="B23" s="51"/>
      <c r="C23" s="51"/>
      <c r="D23" s="51"/>
      <c r="E23" s="51"/>
      <c r="F23" s="51"/>
      <c r="G23" s="51"/>
    </row>
    <row r="24" spans="1:11" x14ac:dyDescent="0.25">
      <c r="A24" s="51" t="s">
        <v>120</v>
      </c>
      <c r="B24" s="51"/>
      <c r="C24" s="51"/>
      <c r="D24" s="51"/>
      <c r="E24" s="51"/>
      <c r="F24" s="51"/>
      <c r="G24" s="51"/>
    </row>
    <row r="25" spans="1:11" x14ac:dyDescent="0.25">
      <c r="A25" s="26" t="s">
        <v>121</v>
      </c>
      <c r="B25" s="51"/>
      <c r="C25" s="51"/>
      <c r="D25" s="51"/>
      <c r="E25" s="51"/>
      <c r="F25" s="51"/>
      <c r="G25" s="51"/>
    </row>
    <row r="26" spans="1:11" x14ac:dyDescent="0.25">
      <c r="A26" s="299" t="s">
        <v>122</v>
      </c>
      <c r="B26" s="299"/>
      <c r="C26" s="299"/>
      <c r="D26" s="299"/>
      <c r="E26" s="299"/>
      <c r="F26" s="299"/>
      <c r="G26" s="299"/>
      <c r="H26" s="299"/>
      <c r="I26" s="299"/>
      <c r="J26" s="299"/>
      <c r="K26" s="299"/>
    </row>
    <row r="27" spans="1:11" x14ac:dyDescent="0.25">
      <c r="A27" s="54" t="s">
        <v>123</v>
      </c>
      <c r="B27" s="55"/>
      <c r="C27" s="53"/>
      <c r="D27" s="53"/>
      <c r="E27" s="53"/>
      <c r="F27" s="53"/>
      <c r="G27" s="53"/>
      <c r="H27" s="53"/>
      <c r="I27" s="53"/>
      <c r="J27" s="53"/>
      <c r="K27" s="53"/>
    </row>
    <row r="29" spans="1:11" x14ac:dyDescent="0.25">
      <c r="A29" s="26" t="s">
        <v>124</v>
      </c>
    </row>
    <row r="30" spans="1:11" x14ac:dyDescent="0.25">
      <c r="B30" s="42"/>
      <c r="C30" s="148"/>
      <c r="D30" s="42"/>
      <c r="E30" s="42"/>
      <c r="F30" s="52"/>
      <c r="G30" s="42"/>
      <c r="H30" s="149"/>
      <c r="I30" s="150"/>
      <c r="J30" s="151"/>
      <c r="K30" s="151"/>
    </row>
    <row r="31" spans="1:11" x14ac:dyDescent="0.25">
      <c r="B31" s="42"/>
      <c r="C31" s="148"/>
      <c r="D31" s="42"/>
      <c r="E31" s="42"/>
      <c r="F31" s="52"/>
      <c r="G31" s="42"/>
      <c r="H31" s="149"/>
      <c r="I31" s="150"/>
      <c r="J31" s="151"/>
      <c r="K31" s="151"/>
    </row>
    <row r="32" spans="1:11" x14ac:dyDescent="0.25">
      <c r="B32" s="42"/>
      <c r="C32" s="148"/>
      <c r="D32" s="42"/>
      <c r="E32" s="42"/>
      <c r="F32" s="52"/>
      <c r="G32" s="42"/>
      <c r="H32" s="149"/>
      <c r="I32" s="150"/>
      <c r="J32" s="151"/>
      <c r="K32" s="151"/>
    </row>
    <row r="33" spans="1:10" x14ac:dyDescent="0.25">
      <c r="A33" s="50"/>
      <c r="J33" s="50"/>
    </row>
    <row r="46" spans="1:10" ht="29.25" customHeight="1" x14ac:dyDescent="0.25"/>
    <row r="47" spans="1:10" ht="15" customHeight="1" x14ac:dyDescent="0.25"/>
  </sheetData>
  <mergeCells count="4">
    <mergeCell ref="J4:K4"/>
    <mergeCell ref="A26:K26"/>
    <mergeCell ref="A3:B3"/>
    <mergeCell ref="A1:K1"/>
  </mergeCells>
  <pageMargins left="0.7" right="0.7" top="0.75" bottom="0.75" header="0.3" footer="0.3"/>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E7A5D-6086-4E8D-9DD3-AA6A3F6381FD}">
  <dimension ref="A1:I57"/>
  <sheetViews>
    <sheetView workbookViewId="0">
      <selection sqref="A1:H1"/>
    </sheetView>
  </sheetViews>
  <sheetFormatPr defaultRowHeight="15" x14ac:dyDescent="0.25"/>
  <cols>
    <col min="1" max="1" width="19.5703125" bestFit="1" customWidth="1"/>
    <col min="2" max="2" width="11.7109375" customWidth="1"/>
    <col min="3" max="3" width="13" customWidth="1"/>
    <col min="4" max="4" width="12.5703125" bestFit="1" customWidth="1"/>
    <col min="5" max="5" width="8.42578125" customWidth="1"/>
    <col min="6" max="6" width="11.7109375" bestFit="1" customWidth="1"/>
    <col min="7" max="7" width="12.28515625" bestFit="1" customWidth="1"/>
    <col min="8" max="8" width="15" customWidth="1"/>
    <col min="9" max="9" width="11.5703125" bestFit="1" customWidth="1"/>
  </cols>
  <sheetData>
    <row r="1" spans="1:9" x14ac:dyDescent="0.25">
      <c r="A1" s="309" t="s">
        <v>148</v>
      </c>
      <c r="B1" s="310"/>
      <c r="C1" s="310"/>
      <c r="D1" s="310"/>
      <c r="E1" s="310"/>
      <c r="F1" s="310"/>
      <c r="G1" s="310"/>
      <c r="H1" s="310"/>
    </row>
    <row r="2" spans="1:9" x14ac:dyDescent="0.25">
      <c r="A2" s="301" t="s">
        <v>40</v>
      </c>
      <c r="B2" s="301"/>
      <c r="C2" s="301"/>
      <c r="D2" s="301"/>
      <c r="E2" s="5"/>
    </row>
    <row r="3" spans="1:9" ht="0.75" customHeight="1" thickBot="1" x14ac:dyDescent="0.3">
      <c r="A3" s="302"/>
      <c r="B3" s="302"/>
      <c r="C3" s="302"/>
      <c r="D3" s="302"/>
    </row>
    <row r="4" spans="1:9" ht="15" customHeight="1" thickBot="1" x14ac:dyDescent="0.3">
      <c r="A4" s="174" t="s">
        <v>41</v>
      </c>
      <c r="B4" s="175" t="s">
        <v>42</v>
      </c>
      <c r="C4" s="175" t="s">
        <v>43</v>
      </c>
      <c r="D4" s="176" t="s">
        <v>67</v>
      </c>
      <c r="E4" s="177"/>
      <c r="F4" s="303" t="s">
        <v>205</v>
      </c>
      <c r="G4" s="304"/>
      <c r="H4" s="305"/>
    </row>
    <row r="5" spans="1:9" ht="15" customHeight="1" thickBot="1" x14ac:dyDescent="0.3">
      <c r="A5" s="178" t="s">
        <v>140</v>
      </c>
      <c r="B5" s="179">
        <v>2</v>
      </c>
      <c r="C5" s="180"/>
      <c r="D5" s="181">
        <f t="shared" ref="D5:D11" si="0">SUM(B5*12)</f>
        <v>24</v>
      </c>
      <c r="E5" s="182"/>
      <c r="F5" s="183" t="s">
        <v>63</v>
      </c>
      <c r="G5" s="165" t="s">
        <v>42</v>
      </c>
      <c r="H5" s="165" t="s">
        <v>64</v>
      </c>
      <c r="I5" s="18"/>
    </row>
    <row r="6" spans="1:9" x14ac:dyDescent="0.25">
      <c r="A6" s="178" t="s">
        <v>46</v>
      </c>
      <c r="B6" s="179">
        <v>2</v>
      </c>
      <c r="C6" s="180"/>
      <c r="D6" s="181">
        <f t="shared" si="0"/>
        <v>24</v>
      </c>
      <c r="E6" s="182"/>
      <c r="F6" s="184" t="s">
        <v>68</v>
      </c>
      <c r="G6" s="185">
        <v>200</v>
      </c>
      <c r="H6" s="186">
        <f>G6*12</f>
        <v>2400</v>
      </c>
      <c r="I6" s="12"/>
    </row>
    <row r="7" spans="1:9" x14ac:dyDescent="0.25">
      <c r="A7" s="178" t="s">
        <v>69</v>
      </c>
      <c r="B7" s="179">
        <v>2</v>
      </c>
      <c r="C7" s="180"/>
      <c r="D7" s="181">
        <f t="shared" si="0"/>
        <v>24</v>
      </c>
      <c r="E7" s="182"/>
      <c r="F7" s="184" t="s">
        <v>62</v>
      </c>
      <c r="G7" s="185">
        <v>200</v>
      </c>
      <c r="H7" s="186">
        <f t="shared" ref="H7:H8" si="1">G7*12</f>
        <v>2400</v>
      </c>
      <c r="I7" s="12"/>
    </row>
    <row r="8" spans="1:9" x14ac:dyDescent="0.25">
      <c r="A8" s="178" t="s">
        <v>47</v>
      </c>
      <c r="B8" s="179">
        <v>2</v>
      </c>
      <c r="C8" s="180"/>
      <c r="D8" s="181">
        <f t="shared" si="0"/>
        <v>24</v>
      </c>
      <c r="E8" s="182"/>
      <c r="F8" s="184" t="s">
        <v>62</v>
      </c>
      <c r="G8" s="185">
        <v>200</v>
      </c>
      <c r="H8" s="186">
        <f t="shared" si="1"/>
        <v>2400</v>
      </c>
      <c r="I8" s="19"/>
    </row>
    <row r="9" spans="1:9" x14ac:dyDescent="0.25">
      <c r="A9" s="178" t="s">
        <v>49</v>
      </c>
      <c r="B9" s="179">
        <v>2</v>
      </c>
      <c r="C9" s="179"/>
      <c r="D9" s="181">
        <f t="shared" si="0"/>
        <v>24</v>
      </c>
      <c r="E9" s="182"/>
      <c r="F9" s="114" t="s">
        <v>142</v>
      </c>
      <c r="G9" s="185">
        <v>200</v>
      </c>
      <c r="H9" s="186">
        <f>G9*12</f>
        <v>2400</v>
      </c>
    </row>
    <row r="10" spans="1:9" ht="15.75" thickBot="1" x14ac:dyDescent="0.3">
      <c r="A10" s="178" t="s">
        <v>61</v>
      </c>
      <c r="B10" s="179">
        <v>2</v>
      </c>
      <c r="C10" s="179"/>
      <c r="D10" s="181">
        <f t="shared" si="0"/>
        <v>24</v>
      </c>
      <c r="E10" s="182"/>
      <c r="F10" s="187" t="s">
        <v>48</v>
      </c>
      <c r="G10" s="188">
        <v>200</v>
      </c>
      <c r="H10" s="186">
        <f>G10*12</f>
        <v>2400</v>
      </c>
    </row>
    <row r="11" spans="1:9" ht="16.5" thickTop="1" thickBot="1" x14ac:dyDescent="0.3">
      <c r="A11" s="178" t="s">
        <v>139</v>
      </c>
      <c r="B11" s="179">
        <v>2</v>
      </c>
      <c r="C11" s="179"/>
      <c r="D11" s="181">
        <f t="shared" si="0"/>
        <v>24</v>
      </c>
      <c r="E11" s="189"/>
      <c r="F11" s="190" t="s">
        <v>3</v>
      </c>
      <c r="G11" s="191">
        <f>SUM(G6:G10)</f>
        <v>1000</v>
      </c>
      <c r="H11" s="192">
        <f>SUM(H6:H10)</f>
        <v>12000</v>
      </c>
    </row>
    <row r="12" spans="1:9" ht="15" customHeight="1" thickBot="1" x14ac:dyDescent="0.3">
      <c r="A12" s="178" t="s">
        <v>54</v>
      </c>
      <c r="B12" s="179"/>
      <c r="C12" s="179">
        <v>2</v>
      </c>
      <c r="D12" s="181">
        <f>SUM(C12*4)</f>
        <v>8</v>
      </c>
      <c r="E12" s="189"/>
      <c r="G12" s="189"/>
      <c r="H12" s="189"/>
    </row>
    <row r="13" spans="1:9" ht="15" customHeight="1" x14ac:dyDescent="0.25">
      <c r="A13" s="178" t="s">
        <v>141</v>
      </c>
      <c r="B13" s="179">
        <v>2</v>
      </c>
      <c r="C13" s="179"/>
      <c r="D13" s="181">
        <f>SUM(B13*12)</f>
        <v>24</v>
      </c>
      <c r="E13" s="189"/>
      <c r="G13" s="306" t="s">
        <v>143</v>
      </c>
      <c r="H13" s="307"/>
    </row>
    <row r="14" spans="1:9" ht="15" customHeight="1" x14ac:dyDescent="0.25">
      <c r="A14" s="178" t="s">
        <v>57</v>
      </c>
      <c r="B14" s="179">
        <v>2</v>
      </c>
      <c r="C14" s="179"/>
      <c r="D14" s="181">
        <f>SUM(B14*12)</f>
        <v>24</v>
      </c>
      <c r="E14" s="193"/>
      <c r="G14" s="194">
        <f>H11</f>
        <v>12000</v>
      </c>
      <c r="H14" s="195" t="s">
        <v>50</v>
      </c>
    </row>
    <row r="15" spans="1:9" ht="15.75" thickBot="1" x14ac:dyDescent="0.3">
      <c r="A15" s="196" t="s">
        <v>58</v>
      </c>
      <c r="B15" s="197">
        <v>2</v>
      </c>
      <c r="C15" s="197"/>
      <c r="D15" s="198">
        <f>SUM(B15*12)</f>
        <v>24</v>
      </c>
      <c r="E15" s="189"/>
      <c r="G15" s="199">
        <f>D32</f>
        <v>334</v>
      </c>
      <c r="H15" s="200" t="s">
        <v>53</v>
      </c>
    </row>
    <row r="16" spans="1:9" ht="15.75" thickTop="1" x14ac:dyDescent="0.25">
      <c r="A16" s="196"/>
      <c r="B16" s="197"/>
      <c r="C16" s="197"/>
      <c r="D16" s="198"/>
      <c r="E16" s="189"/>
      <c r="G16" s="201">
        <f>G14-G15</f>
        <v>11666</v>
      </c>
      <c r="H16" s="202" t="s">
        <v>65</v>
      </c>
    </row>
    <row r="17" spans="1:9" ht="15.75" thickBot="1" x14ac:dyDescent="0.3">
      <c r="A17" s="178"/>
      <c r="B17" s="197">
        <v>2</v>
      </c>
      <c r="C17" s="179"/>
      <c r="D17" s="198">
        <f>SUM(B17*12)</f>
        <v>24</v>
      </c>
      <c r="E17" s="189"/>
      <c r="G17" s="203">
        <f>G16/12</f>
        <v>972.16666666666663</v>
      </c>
      <c r="H17" s="204" t="s">
        <v>66</v>
      </c>
    </row>
    <row r="18" spans="1:9" ht="15.75" thickBot="1" x14ac:dyDescent="0.3">
      <c r="A18" s="178"/>
      <c r="B18" s="197">
        <v>2</v>
      </c>
      <c r="C18" s="179"/>
      <c r="D18" s="198">
        <f>SUM(B18*12)</f>
        <v>24</v>
      </c>
      <c r="E18" s="189"/>
      <c r="F18" s="12"/>
      <c r="G18" s="12"/>
      <c r="H18" s="12"/>
    </row>
    <row r="19" spans="1:9" ht="15.75" thickBot="1" x14ac:dyDescent="0.3">
      <c r="A19" s="205"/>
      <c r="B19" s="206">
        <v>2</v>
      </c>
      <c r="C19" s="206"/>
      <c r="D19" s="207">
        <f>SUM(B19*12)</f>
        <v>24</v>
      </c>
      <c r="E19" s="189"/>
      <c r="F19" s="12"/>
      <c r="G19" s="308" t="s">
        <v>146</v>
      </c>
      <c r="H19" s="308"/>
    </row>
    <row r="20" spans="1:9" ht="16.5" thickTop="1" thickBot="1" x14ac:dyDescent="0.3">
      <c r="A20" s="190" t="s">
        <v>51</v>
      </c>
      <c r="B20" s="191">
        <f>SUM(B5:B19)</f>
        <v>26</v>
      </c>
      <c r="C20" s="191">
        <f>SUM(C5:C19)</f>
        <v>2</v>
      </c>
      <c r="D20" s="209">
        <f>SUM(B20*12)</f>
        <v>312</v>
      </c>
      <c r="E20" s="189"/>
      <c r="G20" s="208" t="s">
        <v>145</v>
      </c>
      <c r="H20" s="210" t="s">
        <v>147</v>
      </c>
    </row>
    <row r="21" spans="1:9" ht="15.75" thickBot="1" x14ac:dyDescent="0.3">
      <c r="A21" s="211"/>
      <c r="B21" s="212"/>
      <c r="C21" s="212"/>
      <c r="D21" s="212"/>
      <c r="E21" s="189"/>
      <c r="G21" s="213">
        <v>0.1</v>
      </c>
      <c r="H21" s="214">
        <f>SUM(H11*G21)</f>
        <v>1200</v>
      </c>
      <c r="I21" s="73"/>
    </row>
    <row r="22" spans="1:9" ht="15" customHeight="1" x14ac:dyDescent="0.25">
      <c r="A22" s="215" t="s">
        <v>52</v>
      </c>
      <c r="B22" s="216" t="s">
        <v>43</v>
      </c>
      <c r="C22" s="216" t="s">
        <v>44</v>
      </c>
      <c r="D22" s="217" t="s">
        <v>67</v>
      </c>
      <c r="E22" s="189"/>
      <c r="G22" s="218">
        <v>0.12</v>
      </c>
      <c r="H22" s="172">
        <f>SUM(H11*G22)</f>
        <v>1440</v>
      </c>
    </row>
    <row r="23" spans="1:9" x14ac:dyDescent="0.25">
      <c r="A23" s="178" t="s">
        <v>144</v>
      </c>
      <c r="B23" s="179"/>
      <c r="C23" s="179">
        <v>2</v>
      </c>
      <c r="D23" s="181">
        <f>SUM(B23:C23)</f>
        <v>2</v>
      </c>
      <c r="E23" s="189"/>
      <c r="G23" s="219">
        <v>0.22</v>
      </c>
      <c r="H23" s="172">
        <f>SUM(H11*G23)</f>
        <v>2640</v>
      </c>
    </row>
    <row r="24" spans="1:9" x14ac:dyDescent="0.25">
      <c r="A24" s="178" t="s">
        <v>71</v>
      </c>
      <c r="B24" s="179">
        <v>2</v>
      </c>
      <c r="C24" s="179"/>
      <c r="D24" s="181">
        <f>SUM(B24*4)</f>
        <v>8</v>
      </c>
      <c r="E24" s="189"/>
      <c r="G24" s="219">
        <v>0.24</v>
      </c>
      <c r="H24" s="172">
        <f>H11*G24</f>
        <v>2880</v>
      </c>
    </row>
    <row r="25" spans="1:9" ht="16.5" customHeight="1" x14ac:dyDescent="0.25">
      <c r="A25" s="178" t="s">
        <v>55</v>
      </c>
      <c r="B25" s="179"/>
      <c r="C25" s="179">
        <v>2</v>
      </c>
      <c r="D25" s="181">
        <f t="shared" ref="D25:D30" si="2">SUM(B25:C25)</f>
        <v>2</v>
      </c>
      <c r="E25" s="189"/>
      <c r="G25" s="219">
        <v>0.32</v>
      </c>
      <c r="H25" s="172">
        <f>H11*G25</f>
        <v>3840</v>
      </c>
    </row>
    <row r="26" spans="1:9" ht="15" customHeight="1" x14ac:dyDescent="0.25">
      <c r="A26" s="178" t="s">
        <v>56</v>
      </c>
      <c r="B26" s="179"/>
      <c r="C26" s="179">
        <v>2</v>
      </c>
      <c r="D26" s="181">
        <f t="shared" si="2"/>
        <v>2</v>
      </c>
      <c r="E26" s="177"/>
      <c r="G26" s="219">
        <v>0.35</v>
      </c>
      <c r="H26" s="172">
        <f>+H11*G26</f>
        <v>4200</v>
      </c>
    </row>
    <row r="27" spans="1:9" ht="15" customHeight="1" thickBot="1" x14ac:dyDescent="0.3">
      <c r="A27" s="178" t="s">
        <v>70</v>
      </c>
      <c r="B27" s="179"/>
      <c r="C27" s="179">
        <v>2</v>
      </c>
      <c r="D27" s="181">
        <f t="shared" si="2"/>
        <v>2</v>
      </c>
      <c r="E27" s="220"/>
      <c r="G27" s="221">
        <v>0.37</v>
      </c>
      <c r="H27" s="222">
        <f>+H11*G27</f>
        <v>4440</v>
      </c>
    </row>
    <row r="28" spans="1:9" ht="15" customHeight="1" x14ac:dyDescent="0.25">
      <c r="A28" s="178"/>
      <c r="B28" s="179">
        <v>0</v>
      </c>
      <c r="C28" s="179">
        <v>2</v>
      </c>
      <c r="D28" s="181">
        <f t="shared" si="2"/>
        <v>2</v>
      </c>
      <c r="E28" s="220"/>
      <c r="F28" s="12"/>
      <c r="H28" s="12"/>
    </row>
    <row r="29" spans="1:9" ht="15" customHeight="1" x14ac:dyDescent="0.25">
      <c r="A29" s="178"/>
      <c r="B29" s="179">
        <v>0</v>
      </c>
      <c r="C29" s="179">
        <v>2</v>
      </c>
      <c r="D29" s="181">
        <f t="shared" si="2"/>
        <v>2</v>
      </c>
      <c r="E29" s="220"/>
    </row>
    <row r="30" spans="1:9" ht="15" customHeight="1" x14ac:dyDescent="0.25">
      <c r="A30" s="178"/>
      <c r="B30" s="179">
        <v>0</v>
      </c>
      <c r="C30" s="179">
        <v>2</v>
      </c>
      <c r="D30" s="181">
        <f t="shared" si="2"/>
        <v>2</v>
      </c>
      <c r="E30" s="220"/>
    </row>
    <row r="31" spans="1:9" ht="15.75" thickBot="1" x14ac:dyDescent="0.3">
      <c r="A31" s="223" t="s">
        <v>51</v>
      </c>
      <c r="B31" s="224">
        <f>SUM(B23:B30)</f>
        <v>2</v>
      </c>
      <c r="C31" s="224">
        <f>SUM(C23:C30)</f>
        <v>14</v>
      </c>
      <c r="D31" s="225">
        <f>SUM(D23:D30)</f>
        <v>22</v>
      </c>
      <c r="E31" s="220"/>
    </row>
    <row r="32" spans="1:9" ht="16.5" thickTop="1" thickBot="1" x14ac:dyDescent="0.3">
      <c r="A32" s="226" t="s">
        <v>67</v>
      </c>
      <c r="B32" s="227">
        <f>SUM(B21:B31)</f>
        <v>4</v>
      </c>
      <c r="C32" s="227">
        <f>SUM(C23:C31)</f>
        <v>28</v>
      </c>
      <c r="D32" s="228">
        <f>SUM(D20+D31)</f>
        <v>334</v>
      </c>
      <c r="E32" s="220"/>
    </row>
    <row r="33" spans="1:9" ht="15" customHeight="1" x14ac:dyDescent="0.25">
      <c r="E33" s="189"/>
      <c r="I33" t="s">
        <v>267</v>
      </c>
    </row>
    <row r="34" spans="1:9" ht="15" customHeight="1" x14ac:dyDescent="0.25">
      <c r="A34" t="s">
        <v>269</v>
      </c>
      <c r="E34" s="189"/>
    </row>
    <row r="35" spans="1:9" ht="15" customHeight="1" x14ac:dyDescent="0.25">
      <c r="A35" t="s">
        <v>156</v>
      </c>
      <c r="B35" s="12"/>
      <c r="E35" s="189"/>
    </row>
    <row r="36" spans="1:9" ht="15" customHeight="1" x14ac:dyDescent="0.25">
      <c r="A36" t="s">
        <v>157</v>
      </c>
    </row>
    <row r="37" spans="1:9" x14ac:dyDescent="0.25">
      <c r="A37" t="s">
        <v>150</v>
      </c>
    </row>
    <row r="38" spans="1:9" ht="15" customHeight="1" x14ac:dyDescent="0.25"/>
    <row r="39" spans="1:9" ht="15" customHeight="1" x14ac:dyDescent="0.25">
      <c r="A39" t="s">
        <v>151</v>
      </c>
    </row>
    <row r="40" spans="1:9" ht="15" customHeight="1" x14ac:dyDescent="0.25">
      <c r="A40" t="s">
        <v>158</v>
      </c>
    </row>
    <row r="41" spans="1:9" ht="15" customHeight="1" x14ac:dyDescent="0.25">
      <c r="A41" t="s">
        <v>159</v>
      </c>
    </row>
    <row r="42" spans="1:9" ht="15" customHeight="1" x14ac:dyDescent="0.25">
      <c r="A42" t="s">
        <v>152</v>
      </c>
    </row>
    <row r="43" spans="1:9" ht="15" customHeight="1" x14ac:dyDescent="0.25"/>
    <row r="44" spans="1:9" ht="15" customHeight="1" x14ac:dyDescent="0.25">
      <c r="A44" t="s">
        <v>153</v>
      </c>
    </row>
    <row r="45" spans="1:9" x14ac:dyDescent="0.25">
      <c r="A45" t="s">
        <v>154</v>
      </c>
    </row>
    <row r="46" spans="1:9" x14ac:dyDescent="0.25">
      <c r="A46" t="s">
        <v>155</v>
      </c>
    </row>
    <row r="48" spans="1:9" x14ac:dyDescent="0.25">
      <c r="A48" t="s">
        <v>168</v>
      </c>
    </row>
    <row r="49" spans="1:1" x14ac:dyDescent="0.25">
      <c r="A49" t="s">
        <v>169</v>
      </c>
    </row>
    <row r="50" spans="1:1" x14ac:dyDescent="0.25">
      <c r="A50" t="s">
        <v>170</v>
      </c>
    </row>
    <row r="52" spans="1:1" x14ac:dyDescent="0.25">
      <c r="A52" t="s">
        <v>171</v>
      </c>
    </row>
    <row r="53" spans="1:1" x14ac:dyDescent="0.25">
      <c r="A53" t="s">
        <v>172</v>
      </c>
    </row>
    <row r="54" spans="1:1" x14ac:dyDescent="0.25">
      <c r="A54" t="s">
        <v>173</v>
      </c>
    </row>
    <row r="55" spans="1:1" x14ac:dyDescent="0.25">
      <c r="A55" t="s">
        <v>174</v>
      </c>
    </row>
    <row r="57" spans="1:1" x14ac:dyDescent="0.25">
      <c r="A57" t="s">
        <v>175</v>
      </c>
    </row>
  </sheetData>
  <mergeCells count="5">
    <mergeCell ref="A2:D3"/>
    <mergeCell ref="F4:H4"/>
    <mergeCell ref="G13:H13"/>
    <mergeCell ref="G19:H19"/>
    <mergeCell ref="A1:H1"/>
  </mergeCells>
  <pageMargins left="0.25" right="0.25"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27D53-9658-4F11-A692-5B93B03D0FEF}">
  <dimension ref="A1:J57"/>
  <sheetViews>
    <sheetView tabSelected="1" workbookViewId="0">
      <selection activeCell="A4" sqref="A4"/>
    </sheetView>
  </sheetViews>
  <sheetFormatPr defaultRowHeight="15" x14ac:dyDescent="0.25"/>
  <cols>
    <col min="1" max="1" width="19.5703125" bestFit="1" customWidth="1"/>
    <col min="2" max="2" width="11.7109375" customWidth="1"/>
    <col min="3" max="3" width="13" customWidth="1"/>
    <col min="4" max="4" width="12.5703125" bestFit="1" customWidth="1"/>
    <col min="5" max="5" width="2.7109375" customWidth="1"/>
    <col min="6" max="6" width="11.7109375" bestFit="1" customWidth="1"/>
    <col min="7" max="7" width="12.28515625" bestFit="1" customWidth="1"/>
    <col min="8" max="8" width="15" customWidth="1"/>
    <col min="9" max="10" width="11.5703125" bestFit="1" customWidth="1"/>
  </cols>
  <sheetData>
    <row r="1" spans="1:10" ht="15" customHeight="1" x14ac:dyDescent="0.25">
      <c r="A1" s="325" t="s">
        <v>270</v>
      </c>
      <c r="B1" s="325"/>
      <c r="C1" s="325"/>
      <c r="D1" s="325"/>
      <c r="E1" s="325"/>
      <c r="F1" s="325"/>
      <c r="G1" s="325"/>
      <c r="H1" s="325"/>
      <c r="I1" s="325"/>
      <c r="J1" s="325"/>
    </row>
    <row r="2" spans="1:10" x14ac:dyDescent="0.25">
      <c r="A2" s="301" t="s">
        <v>40</v>
      </c>
      <c r="B2" s="301"/>
      <c r="C2" s="301"/>
      <c r="D2" s="301"/>
      <c r="E2" s="5"/>
    </row>
    <row r="3" spans="1:10" ht="15.75" thickBot="1" x14ac:dyDescent="0.3">
      <c r="A3" s="302"/>
      <c r="B3" s="302"/>
      <c r="C3" s="302"/>
      <c r="D3" s="302"/>
    </row>
    <row r="4" spans="1:10" ht="15" customHeight="1" thickBot="1" x14ac:dyDescent="0.3">
      <c r="A4" s="174" t="s">
        <v>41</v>
      </c>
      <c r="B4" s="175" t="s">
        <v>42</v>
      </c>
      <c r="C4" s="175" t="s">
        <v>43</v>
      </c>
      <c r="D4" s="176" t="s">
        <v>67</v>
      </c>
      <c r="E4" s="177"/>
      <c r="F4" s="303" t="s">
        <v>138</v>
      </c>
      <c r="G4" s="304"/>
      <c r="H4" s="305"/>
    </row>
    <row r="5" spans="1:10" ht="15" customHeight="1" thickBot="1" x14ac:dyDescent="0.3">
      <c r="A5" s="178" t="s">
        <v>140</v>
      </c>
      <c r="B5" s="179">
        <v>2</v>
      </c>
      <c r="C5" s="180"/>
      <c r="D5" s="181">
        <f t="shared" ref="D5:D11" si="0">SUM(B5*12)</f>
        <v>24</v>
      </c>
      <c r="E5" s="182"/>
      <c r="F5" s="183" t="s">
        <v>63</v>
      </c>
      <c r="G5" s="165" t="s">
        <v>42</v>
      </c>
      <c r="H5" s="165" t="s">
        <v>64</v>
      </c>
      <c r="I5" s="18"/>
      <c r="J5" s="18"/>
    </row>
    <row r="6" spans="1:10" x14ac:dyDescent="0.25">
      <c r="A6" s="178" t="s">
        <v>46</v>
      </c>
      <c r="B6" s="179">
        <v>2</v>
      </c>
      <c r="C6" s="180"/>
      <c r="D6" s="181">
        <f t="shared" si="0"/>
        <v>24</v>
      </c>
      <c r="E6" s="182"/>
      <c r="F6" s="184" t="s">
        <v>68</v>
      </c>
      <c r="G6" s="185">
        <v>200</v>
      </c>
      <c r="H6" s="186">
        <f>G6*12</f>
        <v>2400</v>
      </c>
      <c r="I6" s="12"/>
      <c r="J6" s="12"/>
    </row>
    <row r="7" spans="1:10" x14ac:dyDescent="0.25">
      <c r="A7" s="178" t="s">
        <v>69</v>
      </c>
      <c r="B7" s="179">
        <v>2</v>
      </c>
      <c r="C7" s="180"/>
      <c r="D7" s="181">
        <f t="shared" si="0"/>
        <v>24</v>
      </c>
      <c r="E7" s="182"/>
      <c r="F7" s="114" t="s">
        <v>62</v>
      </c>
      <c r="G7" s="185">
        <v>200</v>
      </c>
      <c r="H7" s="186">
        <f>G7*12</f>
        <v>2400</v>
      </c>
      <c r="I7" s="12"/>
    </row>
    <row r="8" spans="1:10" ht="15.75" thickBot="1" x14ac:dyDescent="0.3">
      <c r="A8" s="178" t="s">
        <v>47</v>
      </c>
      <c r="B8" s="179">
        <v>2</v>
      </c>
      <c r="C8" s="180"/>
      <c r="D8" s="181">
        <f t="shared" si="0"/>
        <v>24</v>
      </c>
      <c r="E8" s="182"/>
      <c r="F8" s="187" t="s">
        <v>142</v>
      </c>
      <c r="G8" s="188">
        <v>200</v>
      </c>
      <c r="H8" s="186">
        <f>G8*12</f>
        <v>2400</v>
      </c>
      <c r="I8" s="19"/>
      <c r="J8" s="12"/>
    </row>
    <row r="9" spans="1:10" ht="16.5" thickTop="1" thickBot="1" x14ac:dyDescent="0.3">
      <c r="A9" s="178" t="s">
        <v>49</v>
      </c>
      <c r="B9" s="179">
        <v>2</v>
      </c>
      <c r="C9" s="179"/>
      <c r="D9" s="181">
        <f t="shared" si="0"/>
        <v>24</v>
      </c>
      <c r="E9" s="182"/>
      <c r="F9" s="190" t="s">
        <v>3</v>
      </c>
      <c r="G9" s="191">
        <f>SUM(G6:G8)</f>
        <v>600</v>
      </c>
      <c r="H9" s="192">
        <f>SUM(H6:H8)</f>
        <v>7200</v>
      </c>
    </row>
    <row r="10" spans="1:10" ht="15.75" thickBot="1" x14ac:dyDescent="0.3">
      <c r="A10" s="178" t="s">
        <v>61</v>
      </c>
      <c r="B10" s="179">
        <v>2</v>
      </c>
      <c r="C10" s="179"/>
      <c r="D10" s="181">
        <f t="shared" si="0"/>
        <v>24</v>
      </c>
      <c r="E10" s="182"/>
      <c r="G10" s="189"/>
      <c r="H10" s="189"/>
    </row>
    <row r="11" spans="1:10" x14ac:dyDescent="0.25">
      <c r="A11" s="178" t="s">
        <v>139</v>
      </c>
      <c r="B11" s="179">
        <v>2</v>
      </c>
      <c r="C11" s="179"/>
      <c r="D11" s="181">
        <f t="shared" si="0"/>
        <v>24</v>
      </c>
      <c r="E11" s="189"/>
      <c r="G11" s="306" t="s">
        <v>143</v>
      </c>
      <c r="H11" s="307"/>
    </row>
    <row r="12" spans="1:10" ht="15" customHeight="1" x14ac:dyDescent="0.25">
      <c r="A12" s="178" t="s">
        <v>54</v>
      </c>
      <c r="B12" s="179"/>
      <c r="C12" s="179">
        <v>2</v>
      </c>
      <c r="D12" s="181">
        <f>SUM(C12*4)</f>
        <v>8</v>
      </c>
      <c r="E12" s="189"/>
      <c r="G12" s="194">
        <f>H9</f>
        <v>7200</v>
      </c>
      <c r="H12" s="195" t="s">
        <v>50</v>
      </c>
    </row>
    <row r="13" spans="1:10" ht="15" customHeight="1" thickBot="1" x14ac:dyDescent="0.3">
      <c r="A13" s="178" t="s">
        <v>141</v>
      </c>
      <c r="B13" s="179">
        <v>2</v>
      </c>
      <c r="C13" s="179"/>
      <c r="D13" s="181">
        <f>SUM(B13*12)</f>
        <v>24</v>
      </c>
      <c r="E13" s="189"/>
      <c r="G13" s="199">
        <f>D32</f>
        <v>334</v>
      </c>
      <c r="H13" s="200" t="s">
        <v>53</v>
      </c>
    </row>
    <row r="14" spans="1:10" ht="15" customHeight="1" thickTop="1" x14ac:dyDescent="0.25">
      <c r="A14" s="178" t="s">
        <v>57</v>
      </c>
      <c r="B14" s="179">
        <v>2</v>
      </c>
      <c r="C14" s="179"/>
      <c r="D14" s="181">
        <f>SUM(B14*12)</f>
        <v>24</v>
      </c>
      <c r="E14" s="193"/>
      <c r="G14" s="201">
        <f>G12-G13</f>
        <v>6866</v>
      </c>
      <c r="H14" s="202" t="s">
        <v>65</v>
      </c>
    </row>
    <row r="15" spans="1:10" ht="15.75" thickBot="1" x14ac:dyDescent="0.3">
      <c r="A15" s="196" t="s">
        <v>58</v>
      </c>
      <c r="B15" s="197">
        <v>2</v>
      </c>
      <c r="C15" s="197"/>
      <c r="D15" s="198">
        <f>SUM(B15*12)</f>
        <v>24</v>
      </c>
      <c r="E15" s="189"/>
      <c r="G15" s="203">
        <f>G14/12</f>
        <v>572.16666666666663</v>
      </c>
      <c r="H15" s="204" t="s">
        <v>66</v>
      </c>
    </row>
    <row r="16" spans="1:10" ht="15.75" thickBot="1" x14ac:dyDescent="0.3">
      <c r="A16" s="196"/>
      <c r="B16" s="197"/>
      <c r="C16" s="197"/>
      <c r="D16" s="198"/>
      <c r="E16" s="189"/>
      <c r="F16" s="12"/>
      <c r="G16" s="12"/>
      <c r="H16" s="12"/>
    </row>
    <row r="17" spans="1:10" ht="15.75" thickBot="1" x14ac:dyDescent="0.3">
      <c r="A17" s="178"/>
      <c r="B17" s="197">
        <v>2</v>
      </c>
      <c r="C17" s="179"/>
      <c r="D17" s="198">
        <f>SUM(B17*12)</f>
        <v>24</v>
      </c>
      <c r="E17" s="189"/>
      <c r="F17" s="12"/>
      <c r="G17" s="308" t="s">
        <v>146</v>
      </c>
      <c r="H17" s="308"/>
    </row>
    <row r="18" spans="1:10" ht="15.75" thickBot="1" x14ac:dyDescent="0.3">
      <c r="A18" s="178"/>
      <c r="B18" s="197">
        <v>2</v>
      </c>
      <c r="C18" s="179"/>
      <c r="D18" s="198">
        <f>SUM(B18*12)</f>
        <v>24</v>
      </c>
      <c r="E18" s="189"/>
      <c r="G18" s="208" t="s">
        <v>145</v>
      </c>
      <c r="H18" s="210" t="s">
        <v>147</v>
      </c>
    </row>
    <row r="19" spans="1:10" ht="15.75" thickBot="1" x14ac:dyDescent="0.3">
      <c r="A19" s="205"/>
      <c r="B19" s="206">
        <v>2</v>
      </c>
      <c r="C19" s="206"/>
      <c r="D19" s="207">
        <f>SUM(B19*12)</f>
        <v>24</v>
      </c>
      <c r="E19" s="189"/>
      <c r="G19" s="213">
        <v>0.1</v>
      </c>
      <c r="H19" s="214">
        <f>SUM(H9*G19)</f>
        <v>720</v>
      </c>
    </row>
    <row r="20" spans="1:10" ht="16.5" thickTop="1" thickBot="1" x14ac:dyDescent="0.3">
      <c r="A20" s="190" t="s">
        <v>51</v>
      </c>
      <c r="B20" s="191">
        <f>SUM(B5:B19)</f>
        <v>26</v>
      </c>
      <c r="C20" s="191">
        <f>SUM(C5:C19)</f>
        <v>2</v>
      </c>
      <c r="D20" s="209">
        <f>SUM(B20*12)</f>
        <v>312</v>
      </c>
      <c r="E20" s="189"/>
      <c r="G20" s="218">
        <v>0.12</v>
      </c>
      <c r="H20" s="172">
        <f>SUM(H9*G20)</f>
        <v>864</v>
      </c>
    </row>
    <row r="21" spans="1:10" ht="15.75" thickBot="1" x14ac:dyDescent="0.3">
      <c r="A21" s="211"/>
      <c r="B21" s="212"/>
      <c r="C21" s="212"/>
      <c r="D21" s="212"/>
      <c r="E21" s="189"/>
      <c r="G21" s="219">
        <v>0.22</v>
      </c>
      <c r="H21" s="172">
        <f>SUM(H9*G21)</f>
        <v>1584</v>
      </c>
      <c r="I21" s="73"/>
    </row>
    <row r="22" spans="1:10" ht="15" customHeight="1" x14ac:dyDescent="0.25">
      <c r="A22" s="215" t="s">
        <v>52</v>
      </c>
      <c r="B22" s="216" t="s">
        <v>43</v>
      </c>
      <c r="C22" s="216" t="s">
        <v>44</v>
      </c>
      <c r="D22" s="217" t="s">
        <v>67</v>
      </c>
      <c r="E22" s="189"/>
      <c r="G22" s="219">
        <v>0.24</v>
      </c>
      <c r="H22" s="172">
        <f>H9*G22</f>
        <v>1728</v>
      </c>
    </row>
    <row r="23" spans="1:10" x14ac:dyDescent="0.25">
      <c r="A23" s="178" t="s">
        <v>144</v>
      </c>
      <c r="B23" s="179"/>
      <c r="C23" s="179">
        <v>2</v>
      </c>
      <c r="D23" s="181">
        <f>SUM(B23:C23)</f>
        <v>2</v>
      </c>
      <c r="E23" s="189"/>
      <c r="G23" s="219">
        <v>0.32</v>
      </c>
      <c r="H23" s="172">
        <f>H9*G23</f>
        <v>2304</v>
      </c>
    </row>
    <row r="24" spans="1:10" x14ac:dyDescent="0.25">
      <c r="A24" s="178" t="s">
        <v>71</v>
      </c>
      <c r="B24" s="179">
        <v>2</v>
      </c>
      <c r="C24" s="179"/>
      <c r="D24" s="181">
        <f>SUM(B24*4)</f>
        <v>8</v>
      </c>
      <c r="E24" s="189"/>
      <c r="G24" s="219">
        <v>0.35</v>
      </c>
      <c r="H24" s="172">
        <f>+H9*G24</f>
        <v>2520</v>
      </c>
    </row>
    <row r="25" spans="1:10" ht="16.5" customHeight="1" thickBot="1" x14ac:dyDescent="0.3">
      <c r="A25" s="178" t="s">
        <v>55</v>
      </c>
      <c r="B25" s="179"/>
      <c r="C25" s="179">
        <v>2</v>
      </c>
      <c r="D25" s="181">
        <f t="shared" ref="D25:D30" si="1">SUM(B25:C25)</f>
        <v>2</v>
      </c>
      <c r="E25" s="189"/>
      <c r="G25" s="221">
        <v>0.37</v>
      </c>
      <c r="H25" s="222">
        <f>+H9*G25</f>
        <v>2664</v>
      </c>
    </row>
    <row r="26" spans="1:10" ht="15" customHeight="1" x14ac:dyDescent="0.25">
      <c r="A26" s="178" t="s">
        <v>56</v>
      </c>
      <c r="B26" s="179"/>
      <c r="C26" s="179">
        <v>2</v>
      </c>
      <c r="D26" s="181">
        <f t="shared" si="1"/>
        <v>2</v>
      </c>
      <c r="E26" s="177"/>
      <c r="F26" s="12"/>
      <c r="H26" s="12"/>
    </row>
    <row r="27" spans="1:10" ht="15" customHeight="1" x14ac:dyDescent="0.25">
      <c r="A27" s="178" t="s">
        <v>70</v>
      </c>
      <c r="B27" s="179"/>
      <c r="C27" s="179">
        <v>2</v>
      </c>
      <c r="D27" s="181">
        <f t="shared" si="1"/>
        <v>2</v>
      </c>
      <c r="E27" s="220"/>
    </row>
    <row r="28" spans="1:10" ht="15" customHeight="1" x14ac:dyDescent="0.25">
      <c r="A28" s="178"/>
      <c r="B28" s="179">
        <v>0</v>
      </c>
      <c r="C28" s="179">
        <v>2</v>
      </c>
      <c r="D28" s="181">
        <f t="shared" si="1"/>
        <v>2</v>
      </c>
      <c r="E28" s="220"/>
    </row>
    <row r="29" spans="1:10" ht="15" customHeight="1" x14ac:dyDescent="0.25">
      <c r="A29" s="178"/>
      <c r="B29" s="179">
        <v>0</v>
      </c>
      <c r="C29" s="179">
        <v>2</v>
      </c>
      <c r="D29" s="181">
        <f t="shared" si="1"/>
        <v>2</v>
      </c>
      <c r="E29" s="220"/>
    </row>
    <row r="30" spans="1:10" ht="15" customHeight="1" x14ac:dyDescent="0.25">
      <c r="A30" s="178"/>
      <c r="B30" s="179">
        <v>0</v>
      </c>
      <c r="C30" s="179">
        <v>2</v>
      </c>
      <c r="D30" s="181">
        <f t="shared" si="1"/>
        <v>2</v>
      </c>
      <c r="E30" s="220"/>
    </row>
    <row r="31" spans="1:10" ht="15.75" thickBot="1" x14ac:dyDescent="0.3">
      <c r="A31" s="223" t="s">
        <v>51</v>
      </c>
      <c r="B31" s="224">
        <f>SUM(B23:B30)</f>
        <v>2</v>
      </c>
      <c r="C31" s="224">
        <f>SUM(C23:C30)</f>
        <v>14</v>
      </c>
      <c r="D31" s="225">
        <f>SUM(D23:D30)</f>
        <v>22</v>
      </c>
      <c r="E31" s="220"/>
    </row>
    <row r="32" spans="1:10" ht="16.5" thickTop="1" thickBot="1" x14ac:dyDescent="0.3">
      <c r="A32" s="226" t="s">
        <v>67</v>
      </c>
      <c r="B32" s="227">
        <f>SUM(B21:B31)</f>
        <v>4</v>
      </c>
      <c r="C32" s="227">
        <f>SUM(C23:C31)</f>
        <v>28</v>
      </c>
      <c r="D32" s="228">
        <f>SUM(D20+D31)</f>
        <v>334</v>
      </c>
      <c r="E32" s="220"/>
      <c r="J32" t="s">
        <v>267</v>
      </c>
    </row>
    <row r="33" spans="1:5" ht="15" customHeight="1" x14ac:dyDescent="0.25">
      <c r="E33" s="189"/>
    </row>
    <row r="34" spans="1:5" ht="15" customHeight="1" x14ac:dyDescent="0.25">
      <c r="A34" t="s">
        <v>149</v>
      </c>
      <c r="E34" s="189"/>
    </row>
    <row r="35" spans="1:5" ht="15" customHeight="1" x14ac:dyDescent="0.25">
      <c r="A35" t="s">
        <v>156</v>
      </c>
      <c r="E35" s="189"/>
    </row>
    <row r="36" spans="1:5" ht="15" customHeight="1" x14ac:dyDescent="0.25">
      <c r="A36" t="s">
        <v>157</v>
      </c>
    </row>
    <row r="37" spans="1:5" x14ac:dyDescent="0.25">
      <c r="A37" t="s">
        <v>150</v>
      </c>
    </row>
    <row r="38" spans="1:5" ht="15" customHeight="1" x14ac:dyDescent="0.25"/>
    <row r="39" spans="1:5" ht="15" customHeight="1" x14ac:dyDescent="0.25">
      <c r="A39" t="s">
        <v>151</v>
      </c>
    </row>
    <row r="40" spans="1:5" ht="15" customHeight="1" x14ac:dyDescent="0.25">
      <c r="A40" t="s">
        <v>158</v>
      </c>
    </row>
    <row r="41" spans="1:5" ht="15" customHeight="1" x14ac:dyDescent="0.25">
      <c r="A41" t="s">
        <v>159</v>
      </c>
    </row>
    <row r="42" spans="1:5" ht="15" customHeight="1" x14ac:dyDescent="0.25">
      <c r="A42" t="s">
        <v>152</v>
      </c>
    </row>
    <row r="43" spans="1:5" ht="15" customHeight="1" x14ac:dyDescent="0.25"/>
    <row r="44" spans="1:5" ht="15" customHeight="1" x14ac:dyDescent="0.25">
      <c r="A44" t="s">
        <v>153</v>
      </c>
    </row>
    <row r="45" spans="1:5" x14ac:dyDescent="0.25">
      <c r="A45" t="s">
        <v>154</v>
      </c>
    </row>
    <row r="46" spans="1:5" x14ac:dyDescent="0.25">
      <c r="A46" t="s">
        <v>155</v>
      </c>
    </row>
    <row r="48" spans="1:5" x14ac:dyDescent="0.25">
      <c r="A48" t="s">
        <v>160</v>
      </c>
    </row>
    <row r="49" spans="1:1" x14ac:dyDescent="0.25">
      <c r="A49" t="s">
        <v>161</v>
      </c>
    </row>
    <row r="50" spans="1:1" x14ac:dyDescent="0.25">
      <c r="A50" t="s">
        <v>162</v>
      </c>
    </row>
    <row r="52" spans="1:1" x14ac:dyDescent="0.25">
      <c r="A52" t="s">
        <v>163</v>
      </c>
    </row>
    <row r="53" spans="1:1" x14ac:dyDescent="0.25">
      <c r="A53" t="s">
        <v>164</v>
      </c>
    </row>
    <row r="54" spans="1:1" x14ac:dyDescent="0.25">
      <c r="A54" t="s">
        <v>165</v>
      </c>
    </row>
    <row r="55" spans="1:1" x14ac:dyDescent="0.25">
      <c r="A55" t="s">
        <v>166</v>
      </c>
    </row>
    <row r="57" spans="1:1" x14ac:dyDescent="0.25">
      <c r="A57" t="s">
        <v>167</v>
      </c>
    </row>
  </sheetData>
  <mergeCells count="5">
    <mergeCell ref="G11:H11"/>
    <mergeCell ref="G17:H17"/>
    <mergeCell ref="A2:D3"/>
    <mergeCell ref="F4:H4"/>
    <mergeCell ref="A1:J1"/>
  </mergeCells>
  <printOptions horizontalCentered="1"/>
  <pageMargins left="0.25" right="0.25"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412C7-E13A-4095-88D1-C667E3238C2B}">
  <dimension ref="A1:N40"/>
  <sheetViews>
    <sheetView workbookViewId="0">
      <selection sqref="A1:N1"/>
    </sheetView>
  </sheetViews>
  <sheetFormatPr defaultRowHeight="15" x14ac:dyDescent="0.25"/>
  <cols>
    <col min="1" max="1" width="9.140625" style="59" customWidth="1"/>
    <col min="2" max="13" width="9.7109375" style="26" customWidth="1"/>
    <col min="14" max="14" width="9.28515625" style="26" customWidth="1"/>
    <col min="15" max="16384" width="9.140625" style="26"/>
  </cols>
  <sheetData>
    <row r="1" spans="1:14" x14ac:dyDescent="0.25">
      <c r="A1" s="327" t="s">
        <v>271</v>
      </c>
      <c r="B1" s="326"/>
      <c r="C1" s="326"/>
      <c r="D1" s="326"/>
      <c r="E1" s="326"/>
      <c r="F1" s="326"/>
      <c r="G1" s="326"/>
      <c r="H1" s="326"/>
      <c r="I1" s="326"/>
      <c r="J1" s="326"/>
      <c r="K1" s="326"/>
      <c r="L1" s="326"/>
      <c r="M1" s="326"/>
      <c r="N1" s="326"/>
    </row>
    <row r="2" spans="1:14" ht="15.75" thickBot="1" x14ac:dyDescent="0.3"/>
    <row r="3" spans="1:14" ht="11.25" customHeight="1" thickBot="1" x14ac:dyDescent="0.3">
      <c r="A3" s="311" t="s">
        <v>75</v>
      </c>
      <c r="B3" s="312"/>
      <c r="C3" s="312"/>
      <c r="D3" s="312"/>
      <c r="E3" s="312"/>
      <c r="F3" s="312"/>
      <c r="G3" s="312"/>
      <c r="H3" s="312"/>
      <c r="I3" s="312"/>
      <c r="J3" s="312"/>
      <c r="K3" s="312"/>
      <c r="L3" s="312"/>
      <c r="M3" s="312"/>
      <c r="N3" s="313"/>
    </row>
    <row r="4" spans="1:14" ht="30" x14ac:dyDescent="0.25">
      <c r="A4" s="81" t="s">
        <v>45</v>
      </c>
      <c r="B4" s="78" t="s">
        <v>76</v>
      </c>
      <c r="C4" s="80" t="s">
        <v>77</v>
      </c>
      <c r="D4" s="79" t="s">
        <v>78</v>
      </c>
      <c r="E4" s="79" t="s">
        <v>79</v>
      </c>
      <c r="F4" s="79" t="s">
        <v>80</v>
      </c>
      <c r="G4" s="79" t="s">
        <v>81</v>
      </c>
      <c r="H4" s="79" t="s">
        <v>82</v>
      </c>
      <c r="I4" s="79" t="s">
        <v>83</v>
      </c>
      <c r="J4" s="79" t="s">
        <v>84</v>
      </c>
      <c r="K4" s="79" t="s">
        <v>85</v>
      </c>
      <c r="L4" s="79" t="s">
        <v>86</v>
      </c>
      <c r="M4" s="83" t="s">
        <v>87</v>
      </c>
      <c r="N4" s="84" t="s">
        <v>137</v>
      </c>
    </row>
    <row r="5" spans="1:14" x14ac:dyDescent="0.25">
      <c r="A5" s="56" t="s">
        <v>93</v>
      </c>
      <c r="B5" s="82">
        <v>0</v>
      </c>
      <c r="C5" s="77">
        <v>0</v>
      </c>
      <c r="D5" s="77">
        <v>0</v>
      </c>
      <c r="E5" s="77">
        <v>0</v>
      </c>
      <c r="F5" s="77">
        <v>0</v>
      </c>
      <c r="G5" s="77">
        <v>0</v>
      </c>
      <c r="H5" s="77">
        <v>0</v>
      </c>
      <c r="I5" s="77">
        <v>0</v>
      </c>
      <c r="J5" s="77">
        <v>0</v>
      </c>
      <c r="K5" s="77">
        <v>0</v>
      </c>
      <c r="L5" s="77">
        <v>0</v>
      </c>
      <c r="M5" s="85">
        <v>0</v>
      </c>
      <c r="N5" s="57">
        <f>SUM(B5:M5)</f>
        <v>0</v>
      </c>
    </row>
    <row r="6" spans="1:14" x14ac:dyDescent="0.25">
      <c r="A6" s="56" t="s">
        <v>48</v>
      </c>
      <c r="B6" s="82">
        <v>0</v>
      </c>
      <c r="C6" s="77">
        <v>0</v>
      </c>
      <c r="D6" s="77">
        <v>0</v>
      </c>
      <c r="E6" s="77">
        <v>0</v>
      </c>
      <c r="F6" s="77">
        <v>0</v>
      </c>
      <c r="G6" s="77">
        <v>0</v>
      </c>
      <c r="H6" s="77">
        <v>0</v>
      </c>
      <c r="I6" s="77">
        <v>0</v>
      </c>
      <c r="J6" s="77">
        <v>0</v>
      </c>
      <c r="K6" s="77">
        <v>0</v>
      </c>
      <c r="L6" s="77">
        <v>0</v>
      </c>
      <c r="M6" s="85">
        <v>0</v>
      </c>
      <c r="N6" s="57">
        <f t="shared" ref="N6:N9" si="0">SUM(B6:M6)</f>
        <v>0</v>
      </c>
    </row>
    <row r="7" spans="1:14" x14ac:dyDescent="0.25">
      <c r="A7" s="56" t="s">
        <v>62</v>
      </c>
      <c r="B7" s="82">
        <v>0</v>
      </c>
      <c r="C7" s="77">
        <v>0</v>
      </c>
      <c r="D7" s="77">
        <v>0</v>
      </c>
      <c r="E7" s="77">
        <v>0</v>
      </c>
      <c r="F7" s="77">
        <v>0</v>
      </c>
      <c r="G7" s="77">
        <v>0</v>
      </c>
      <c r="H7" s="77">
        <v>0</v>
      </c>
      <c r="I7" s="77">
        <v>0</v>
      </c>
      <c r="J7" s="77">
        <v>0</v>
      </c>
      <c r="K7" s="77">
        <v>0</v>
      </c>
      <c r="L7" s="77">
        <v>0</v>
      </c>
      <c r="M7" s="85">
        <v>0</v>
      </c>
      <c r="N7" s="57">
        <f t="shared" si="0"/>
        <v>0</v>
      </c>
    </row>
    <row r="8" spans="1:14" ht="15.75" thickBot="1" x14ac:dyDescent="0.3">
      <c r="A8" s="90" t="s">
        <v>129</v>
      </c>
      <c r="B8" s="88">
        <v>0</v>
      </c>
      <c r="C8" s="86">
        <v>0</v>
      </c>
      <c r="D8" s="86">
        <v>0</v>
      </c>
      <c r="E8" s="86">
        <v>0</v>
      </c>
      <c r="F8" s="86">
        <v>0</v>
      </c>
      <c r="G8" s="86">
        <v>0</v>
      </c>
      <c r="H8" s="86">
        <v>0</v>
      </c>
      <c r="I8" s="86">
        <v>0</v>
      </c>
      <c r="J8" s="86">
        <v>0</v>
      </c>
      <c r="K8" s="86">
        <v>0</v>
      </c>
      <c r="L8" s="86">
        <v>0</v>
      </c>
      <c r="M8" s="92">
        <v>0</v>
      </c>
      <c r="N8" s="58">
        <f t="shared" si="0"/>
        <v>0</v>
      </c>
    </row>
    <row r="9" spans="1:14" ht="16.5" thickTop="1" thickBot="1" x14ac:dyDescent="0.3">
      <c r="A9" s="91" t="s">
        <v>3</v>
      </c>
      <c r="B9" s="89">
        <f>SUM(B5:B8)</f>
        <v>0</v>
      </c>
      <c r="C9" s="87">
        <f>SUM(C5:C8)</f>
        <v>0</v>
      </c>
      <c r="D9" s="87">
        <f t="shared" ref="D9:M9" si="1">SUM(D5:D8)</f>
        <v>0</v>
      </c>
      <c r="E9" s="87">
        <f t="shared" si="1"/>
        <v>0</v>
      </c>
      <c r="F9" s="87">
        <f t="shared" si="1"/>
        <v>0</v>
      </c>
      <c r="G9" s="87">
        <f t="shared" si="1"/>
        <v>0</v>
      </c>
      <c r="H9" s="87">
        <f t="shared" si="1"/>
        <v>0</v>
      </c>
      <c r="I9" s="87">
        <f t="shared" si="1"/>
        <v>0</v>
      </c>
      <c r="J9" s="87">
        <f t="shared" si="1"/>
        <v>0</v>
      </c>
      <c r="K9" s="87">
        <f t="shared" si="1"/>
        <v>0</v>
      </c>
      <c r="L9" s="87">
        <f t="shared" si="1"/>
        <v>0</v>
      </c>
      <c r="M9" s="93">
        <f t="shared" si="1"/>
        <v>0</v>
      </c>
      <c r="N9" s="94">
        <f t="shared" si="0"/>
        <v>0</v>
      </c>
    </row>
    <row r="10" spans="1:14" ht="15.75" thickBot="1" x14ac:dyDescent="0.3">
      <c r="A10" s="75"/>
      <c r="B10" s="74"/>
      <c r="C10" s="74"/>
      <c r="D10" s="74"/>
      <c r="E10" s="74"/>
      <c r="F10" s="74"/>
      <c r="G10" s="74"/>
      <c r="H10" s="74"/>
      <c r="I10" s="74"/>
      <c r="J10" s="74"/>
      <c r="K10" s="74"/>
      <c r="L10" s="74"/>
      <c r="M10" s="74"/>
      <c r="N10" s="76"/>
    </row>
    <row r="11" spans="1:14" ht="15.75" customHeight="1" thickBot="1" x14ac:dyDescent="0.3">
      <c r="A11" s="314" t="s">
        <v>88</v>
      </c>
      <c r="B11" s="315"/>
      <c r="C11" s="315"/>
      <c r="D11" s="315"/>
      <c r="E11" s="315"/>
      <c r="F11" s="315"/>
      <c r="G11" s="315"/>
      <c r="H11" s="315"/>
      <c r="I11" s="315"/>
      <c r="J11" s="315"/>
      <c r="K11" s="315"/>
      <c r="L11" s="315"/>
      <c r="M11" s="315"/>
      <c r="N11" s="316"/>
    </row>
    <row r="12" spans="1:14" ht="30" customHeight="1" x14ac:dyDescent="0.25">
      <c r="A12" s="98"/>
      <c r="B12" s="78" t="s">
        <v>76</v>
      </c>
      <c r="C12" s="97" t="s">
        <v>77</v>
      </c>
      <c r="D12" s="96" t="s">
        <v>78</v>
      </c>
      <c r="E12" s="96" t="s">
        <v>79</v>
      </c>
      <c r="F12" s="96" t="s">
        <v>80</v>
      </c>
      <c r="G12" s="96" t="s">
        <v>81</v>
      </c>
      <c r="H12" s="96" t="s">
        <v>82</v>
      </c>
      <c r="I12" s="96" t="s">
        <v>83</v>
      </c>
      <c r="J12" s="96" t="s">
        <v>84</v>
      </c>
      <c r="K12" s="96" t="s">
        <v>85</v>
      </c>
      <c r="L12" s="96" t="s">
        <v>86</v>
      </c>
      <c r="M12" s="83" t="s">
        <v>87</v>
      </c>
      <c r="N12" s="101" t="s">
        <v>136</v>
      </c>
    </row>
    <row r="13" spans="1:14" x14ac:dyDescent="0.25">
      <c r="A13" s="56" t="s">
        <v>125</v>
      </c>
      <c r="B13" s="99">
        <v>0</v>
      </c>
      <c r="C13" s="72">
        <v>0</v>
      </c>
      <c r="D13" s="72">
        <v>0</v>
      </c>
      <c r="E13" s="72">
        <v>0</v>
      </c>
      <c r="F13" s="72">
        <v>0</v>
      </c>
      <c r="G13" s="72">
        <v>0</v>
      </c>
      <c r="H13" s="72">
        <v>0</v>
      </c>
      <c r="I13" s="72">
        <v>0</v>
      </c>
      <c r="J13" s="72">
        <v>0</v>
      </c>
      <c r="K13" s="72">
        <v>0</v>
      </c>
      <c r="L13" s="72">
        <v>0</v>
      </c>
      <c r="M13" s="95">
        <v>0</v>
      </c>
      <c r="N13" s="70">
        <f>SUM(B13:M13)</f>
        <v>0</v>
      </c>
    </row>
    <row r="14" spans="1:14" x14ac:dyDescent="0.25">
      <c r="A14" s="56" t="s">
        <v>126</v>
      </c>
      <c r="B14" s="99">
        <v>0</v>
      </c>
      <c r="C14" s="72">
        <v>0</v>
      </c>
      <c r="D14" s="72">
        <v>0</v>
      </c>
      <c r="E14" s="72">
        <v>0</v>
      </c>
      <c r="F14" s="72">
        <v>0</v>
      </c>
      <c r="G14" s="72">
        <v>0</v>
      </c>
      <c r="H14" s="72">
        <v>0</v>
      </c>
      <c r="I14" s="72">
        <v>0</v>
      </c>
      <c r="J14" s="72">
        <v>0</v>
      </c>
      <c r="K14" s="72">
        <v>0</v>
      </c>
      <c r="L14" s="72">
        <v>0</v>
      </c>
      <c r="M14" s="95">
        <v>0</v>
      </c>
      <c r="N14" s="70">
        <f t="shared" ref="N14:N21" si="2">SUM(B14:M14)</f>
        <v>0</v>
      </c>
    </row>
    <row r="15" spans="1:14" x14ac:dyDescent="0.25">
      <c r="A15" s="56" t="s">
        <v>127</v>
      </c>
      <c r="B15" s="99">
        <v>0</v>
      </c>
      <c r="C15" s="72">
        <v>0</v>
      </c>
      <c r="D15" s="72">
        <v>0</v>
      </c>
      <c r="E15" s="72">
        <v>0</v>
      </c>
      <c r="F15" s="72">
        <v>0</v>
      </c>
      <c r="G15" s="72">
        <v>0</v>
      </c>
      <c r="H15" s="72">
        <v>0</v>
      </c>
      <c r="I15" s="72">
        <v>0</v>
      </c>
      <c r="J15" s="72">
        <v>0</v>
      </c>
      <c r="K15" s="72">
        <v>0</v>
      </c>
      <c r="L15" s="72">
        <v>0</v>
      </c>
      <c r="M15" s="95">
        <v>0</v>
      </c>
      <c r="N15" s="70">
        <f t="shared" si="2"/>
        <v>0</v>
      </c>
    </row>
    <row r="16" spans="1:14" x14ac:dyDescent="0.25">
      <c r="A16" s="56" t="s">
        <v>128</v>
      </c>
      <c r="B16" s="99">
        <v>0</v>
      </c>
      <c r="C16" s="72">
        <v>0</v>
      </c>
      <c r="D16" s="72">
        <v>0</v>
      </c>
      <c r="E16" s="72">
        <v>0</v>
      </c>
      <c r="F16" s="72">
        <v>0</v>
      </c>
      <c r="G16" s="72">
        <v>0</v>
      </c>
      <c r="H16" s="72">
        <v>0</v>
      </c>
      <c r="I16" s="72">
        <v>0</v>
      </c>
      <c r="J16" s="72">
        <v>0</v>
      </c>
      <c r="K16" s="72">
        <v>0</v>
      </c>
      <c r="L16" s="72">
        <v>0</v>
      </c>
      <c r="M16" s="95">
        <v>0</v>
      </c>
      <c r="N16" s="70">
        <f t="shared" si="2"/>
        <v>0</v>
      </c>
    </row>
    <row r="17" spans="1:14" x14ac:dyDescent="0.25">
      <c r="A17" s="56" t="s">
        <v>130</v>
      </c>
      <c r="B17" s="99">
        <v>0</v>
      </c>
      <c r="C17" s="72">
        <v>0</v>
      </c>
      <c r="D17" s="72">
        <v>0</v>
      </c>
      <c r="E17" s="72">
        <v>0</v>
      </c>
      <c r="F17" s="72">
        <v>0</v>
      </c>
      <c r="G17" s="72">
        <v>0</v>
      </c>
      <c r="H17" s="72">
        <v>0</v>
      </c>
      <c r="I17" s="72">
        <v>0</v>
      </c>
      <c r="J17" s="72">
        <v>0</v>
      </c>
      <c r="K17" s="72">
        <v>0</v>
      </c>
      <c r="L17" s="72">
        <v>0</v>
      </c>
      <c r="M17" s="95">
        <v>0</v>
      </c>
      <c r="N17" s="71">
        <f t="shared" si="2"/>
        <v>0</v>
      </c>
    </row>
    <row r="18" spans="1:14" x14ac:dyDescent="0.25">
      <c r="A18" s="100" t="s">
        <v>9</v>
      </c>
      <c r="B18" s="99">
        <v>0</v>
      </c>
      <c r="C18" s="72">
        <v>0</v>
      </c>
      <c r="D18" s="72">
        <v>0</v>
      </c>
      <c r="E18" s="72">
        <v>0</v>
      </c>
      <c r="F18" s="72">
        <v>0</v>
      </c>
      <c r="G18" s="72">
        <v>0</v>
      </c>
      <c r="H18" s="72">
        <v>0</v>
      </c>
      <c r="I18" s="72">
        <v>0</v>
      </c>
      <c r="J18" s="72">
        <v>0</v>
      </c>
      <c r="K18" s="72">
        <v>0</v>
      </c>
      <c r="L18" s="72">
        <v>0</v>
      </c>
      <c r="M18" s="95">
        <v>0</v>
      </c>
      <c r="N18" s="70">
        <f t="shared" si="2"/>
        <v>0</v>
      </c>
    </row>
    <row r="19" spans="1:14" x14ac:dyDescent="0.25">
      <c r="A19" s="56" t="s">
        <v>60</v>
      </c>
      <c r="B19" s="99">
        <v>0</v>
      </c>
      <c r="C19" s="72">
        <v>0</v>
      </c>
      <c r="D19" s="72">
        <v>0</v>
      </c>
      <c r="E19" s="72">
        <v>0</v>
      </c>
      <c r="F19" s="72">
        <v>0</v>
      </c>
      <c r="G19" s="72">
        <v>0</v>
      </c>
      <c r="H19" s="72">
        <v>0</v>
      </c>
      <c r="I19" s="72">
        <v>0</v>
      </c>
      <c r="J19" s="72">
        <v>0</v>
      </c>
      <c r="K19" s="72">
        <v>0</v>
      </c>
      <c r="L19" s="72">
        <v>0</v>
      </c>
      <c r="M19" s="95">
        <v>0</v>
      </c>
      <c r="N19" s="70">
        <f t="shared" si="2"/>
        <v>0</v>
      </c>
    </row>
    <row r="20" spans="1:14" ht="15.75" thickBot="1" x14ac:dyDescent="0.3">
      <c r="A20" s="90" t="s">
        <v>59</v>
      </c>
      <c r="B20" s="102">
        <v>0</v>
      </c>
      <c r="C20" s="103">
        <v>0</v>
      </c>
      <c r="D20" s="103">
        <v>0</v>
      </c>
      <c r="E20" s="103">
        <v>0</v>
      </c>
      <c r="F20" s="103">
        <v>0</v>
      </c>
      <c r="G20" s="103">
        <v>0</v>
      </c>
      <c r="H20" s="103">
        <v>0</v>
      </c>
      <c r="I20" s="103">
        <v>0</v>
      </c>
      <c r="J20" s="103">
        <v>0</v>
      </c>
      <c r="K20" s="103">
        <v>0</v>
      </c>
      <c r="L20" s="103">
        <v>0</v>
      </c>
      <c r="M20" s="104">
        <v>0</v>
      </c>
      <c r="N20" s="105">
        <f t="shared" si="2"/>
        <v>0</v>
      </c>
    </row>
    <row r="21" spans="1:14" ht="16.5" thickTop="1" thickBot="1" x14ac:dyDescent="0.3">
      <c r="A21" s="106" t="s">
        <v>3</v>
      </c>
      <c r="B21" s="107">
        <f t="shared" ref="B21:M21" si="3">SUM(B13:B20)</f>
        <v>0</v>
      </c>
      <c r="C21" s="108">
        <f t="shared" si="3"/>
        <v>0</v>
      </c>
      <c r="D21" s="108">
        <f t="shared" si="3"/>
        <v>0</v>
      </c>
      <c r="E21" s="108">
        <f t="shared" si="3"/>
        <v>0</v>
      </c>
      <c r="F21" s="108">
        <f t="shared" si="3"/>
        <v>0</v>
      </c>
      <c r="G21" s="108">
        <f t="shared" si="3"/>
        <v>0</v>
      </c>
      <c r="H21" s="108">
        <f t="shared" si="3"/>
        <v>0</v>
      </c>
      <c r="I21" s="108">
        <f t="shared" si="3"/>
        <v>0</v>
      </c>
      <c r="J21" s="108">
        <f t="shared" si="3"/>
        <v>0</v>
      </c>
      <c r="K21" s="108">
        <f t="shared" si="3"/>
        <v>0</v>
      </c>
      <c r="L21" s="108">
        <f t="shared" si="3"/>
        <v>0</v>
      </c>
      <c r="M21" s="109">
        <f t="shared" si="3"/>
        <v>0</v>
      </c>
      <c r="N21" s="110">
        <f t="shared" si="2"/>
        <v>0</v>
      </c>
    </row>
    <row r="22" spans="1:14" ht="16.5" thickTop="1" thickBot="1" x14ac:dyDescent="0.3">
      <c r="A22" s="91" t="s">
        <v>131</v>
      </c>
      <c r="B22" s="111">
        <f t="shared" ref="B22:M22" si="4">B9-B21</f>
        <v>0</v>
      </c>
      <c r="C22" s="112">
        <f t="shared" si="4"/>
        <v>0</v>
      </c>
      <c r="D22" s="112">
        <f t="shared" si="4"/>
        <v>0</v>
      </c>
      <c r="E22" s="112">
        <f t="shared" si="4"/>
        <v>0</v>
      </c>
      <c r="F22" s="112">
        <f t="shared" si="4"/>
        <v>0</v>
      </c>
      <c r="G22" s="112">
        <f t="shared" si="4"/>
        <v>0</v>
      </c>
      <c r="H22" s="112">
        <f t="shared" si="4"/>
        <v>0</v>
      </c>
      <c r="I22" s="112">
        <f t="shared" si="4"/>
        <v>0</v>
      </c>
      <c r="J22" s="112">
        <f t="shared" si="4"/>
        <v>0</v>
      </c>
      <c r="K22" s="112">
        <f t="shared" si="4"/>
        <v>0</v>
      </c>
      <c r="L22" s="112">
        <f t="shared" si="4"/>
        <v>0</v>
      </c>
      <c r="M22" s="113">
        <f t="shared" si="4"/>
        <v>0</v>
      </c>
      <c r="N22" s="94">
        <f>SUM(N13:N21)</f>
        <v>0</v>
      </c>
    </row>
    <row r="23" spans="1:14" ht="15" customHeight="1" x14ac:dyDescent="0.25"/>
    <row r="24" spans="1:14" x14ac:dyDescent="0.25">
      <c r="A24" s="26" t="s">
        <v>132</v>
      </c>
      <c r="C24" s="60"/>
      <c r="D24" s="60"/>
    </row>
    <row r="26" spans="1:14" x14ac:dyDescent="0.25">
      <c r="A26" s="26" t="s">
        <v>133</v>
      </c>
      <c r="C26" s="62"/>
      <c r="D26" s="62"/>
    </row>
    <row r="27" spans="1:14" x14ac:dyDescent="0.25">
      <c r="C27" s="60"/>
      <c r="D27" s="60"/>
    </row>
    <row r="28" spans="1:14" ht="15" customHeight="1" x14ac:dyDescent="0.25">
      <c r="A28" s="26" t="s">
        <v>134</v>
      </c>
      <c r="C28" s="60"/>
      <c r="D28" s="60"/>
    </row>
    <row r="29" spans="1:14" x14ac:dyDescent="0.25">
      <c r="C29" s="60"/>
      <c r="D29" s="60"/>
    </row>
    <row r="30" spans="1:14" x14ac:dyDescent="0.25">
      <c r="A30" s="26" t="s">
        <v>135</v>
      </c>
      <c r="B30" s="61"/>
      <c r="C30" s="60"/>
      <c r="D30" s="60"/>
    </row>
    <row r="31" spans="1:14" x14ac:dyDescent="0.25">
      <c r="B31" s="60"/>
      <c r="C31" s="60"/>
      <c r="D31" s="60"/>
    </row>
    <row r="32" spans="1:14" x14ac:dyDescent="0.25">
      <c r="B32" s="61"/>
      <c r="D32" s="60"/>
    </row>
    <row r="33" spans="4:4" x14ac:dyDescent="0.25">
      <c r="D33" s="60"/>
    </row>
    <row r="34" spans="4:4" x14ac:dyDescent="0.25">
      <c r="D34" s="60"/>
    </row>
    <row r="35" spans="4:4" x14ac:dyDescent="0.25">
      <c r="D35" s="60"/>
    </row>
    <row r="36" spans="4:4" x14ac:dyDescent="0.25">
      <c r="D36" s="60"/>
    </row>
    <row r="37" spans="4:4" x14ac:dyDescent="0.25">
      <c r="D37" s="60"/>
    </row>
    <row r="38" spans="4:4" x14ac:dyDescent="0.25">
      <c r="D38" s="60"/>
    </row>
    <row r="39" spans="4:4" x14ac:dyDescent="0.25">
      <c r="D39" s="60"/>
    </row>
    <row r="40" spans="4:4" x14ac:dyDescent="0.25">
      <c r="D40" s="60"/>
    </row>
  </sheetData>
  <sortState xmlns:xlrd2="http://schemas.microsoft.com/office/spreadsheetml/2017/richdata2" ref="A14:A16">
    <sortCondition ref="A13:A16"/>
  </sortState>
  <mergeCells count="3">
    <mergeCell ref="A3:N3"/>
    <mergeCell ref="A11:N11"/>
    <mergeCell ref="A1:N1"/>
  </mergeCells>
  <pageMargins left="0" right="0.25"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54798-0748-47CC-9C26-BFEBFA5D998C}">
  <dimension ref="A1:Q42"/>
  <sheetViews>
    <sheetView zoomScale="70" zoomScaleNormal="70" workbookViewId="0">
      <selection activeCell="U7" sqref="U7"/>
    </sheetView>
  </sheetViews>
  <sheetFormatPr defaultRowHeight="15" x14ac:dyDescent="0.25"/>
  <cols>
    <col min="1" max="1" width="18.28515625" customWidth="1"/>
    <col min="4" max="4" width="10.85546875" customWidth="1"/>
    <col min="6" max="6" width="10.140625" bestFit="1" customWidth="1"/>
  </cols>
  <sheetData>
    <row r="1" spans="1:17" x14ac:dyDescent="0.25">
      <c r="A1" s="309" t="s">
        <v>272</v>
      </c>
      <c r="B1" s="309"/>
      <c r="C1" s="309"/>
      <c r="D1" s="309"/>
      <c r="E1" s="309"/>
      <c r="F1" s="309"/>
      <c r="G1" s="309"/>
      <c r="H1" s="309"/>
      <c r="I1" s="309"/>
      <c r="J1" s="309"/>
      <c r="K1" s="309"/>
      <c r="L1" s="309"/>
      <c r="M1" s="309"/>
      <c r="N1" s="328"/>
      <c r="O1" s="328"/>
      <c r="P1" s="328"/>
      <c r="Q1" s="328"/>
    </row>
    <row r="3" spans="1:17" ht="30" x14ac:dyDescent="0.25">
      <c r="A3" s="278">
        <f ca="1">TODAY()</f>
        <v>46087</v>
      </c>
      <c r="B3" s="230"/>
      <c r="C3" s="230"/>
      <c r="D3" s="231"/>
      <c r="E3" s="232" t="s">
        <v>208</v>
      </c>
      <c r="F3" s="233" t="s">
        <v>209</v>
      </c>
      <c r="G3" s="233" t="s">
        <v>210</v>
      </c>
      <c r="H3" s="233" t="s">
        <v>211</v>
      </c>
      <c r="I3" s="233" t="s">
        <v>212</v>
      </c>
      <c r="J3" s="233" t="s">
        <v>213</v>
      </c>
      <c r="K3" s="233" t="s">
        <v>214</v>
      </c>
      <c r="L3" s="233" t="s">
        <v>215</v>
      </c>
      <c r="M3" s="233" t="s">
        <v>216</v>
      </c>
      <c r="N3" s="233" t="s">
        <v>217</v>
      </c>
      <c r="O3" s="233" t="s">
        <v>218</v>
      </c>
      <c r="P3" s="233" t="s">
        <v>219</v>
      </c>
      <c r="Q3" s="234" t="s">
        <v>220</v>
      </c>
    </row>
    <row r="4" spans="1:17" x14ac:dyDescent="0.25">
      <c r="A4" s="235" t="s">
        <v>221</v>
      </c>
      <c r="B4" s="236"/>
      <c r="C4" s="235"/>
      <c r="D4" s="237"/>
      <c r="E4" s="238">
        <v>2000</v>
      </c>
      <c r="F4" s="239"/>
      <c r="G4" s="180"/>
      <c r="H4" s="240"/>
      <c r="I4" s="240"/>
      <c r="J4" s="240"/>
      <c r="K4" s="240"/>
      <c r="L4" s="240"/>
      <c r="M4" s="240"/>
      <c r="N4" s="240"/>
      <c r="O4" s="240"/>
      <c r="P4" s="240"/>
      <c r="Q4" s="241">
        <f>SUM(E4:P4)</f>
        <v>2000</v>
      </c>
    </row>
    <row r="5" spans="1:17" x14ac:dyDescent="0.25">
      <c r="A5" s="329" t="s">
        <v>266</v>
      </c>
      <c r="B5" s="242"/>
      <c r="C5" s="242"/>
      <c r="D5" s="243"/>
      <c r="E5" s="244"/>
      <c r="F5" s="245"/>
      <c r="G5" s="245"/>
      <c r="H5" s="245"/>
      <c r="I5" s="245"/>
      <c r="J5" s="245"/>
      <c r="K5" s="245"/>
      <c r="L5" s="245"/>
      <c r="M5" s="245"/>
      <c r="N5" s="245"/>
      <c r="O5" s="245"/>
      <c r="P5" s="245"/>
      <c r="Q5" s="236">
        <f>SUM(E5:P5)</f>
        <v>0</v>
      </c>
    </row>
    <row r="6" spans="1:17" x14ac:dyDescent="0.25">
      <c r="A6" s="235" t="s">
        <v>222</v>
      </c>
      <c r="B6" s="235"/>
      <c r="C6" s="235"/>
      <c r="D6" s="246"/>
      <c r="E6" s="247">
        <v>500</v>
      </c>
      <c r="F6" s="245"/>
      <c r="G6" s="245"/>
      <c r="H6" s="245"/>
      <c r="I6" s="245"/>
      <c r="J6" s="245"/>
      <c r="K6" s="245"/>
      <c r="L6" s="245"/>
      <c r="M6" s="245"/>
      <c r="N6" s="245"/>
      <c r="O6" s="245"/>
      <c r="P6" s="245"/>
      <c r="Q6" s="241">
        <f>SUM(D6:P6)</f>
        <v>500</v>
      </c>
    </row>
    <row r="7" spans="1:17" x14ac:dyDescent="0.25">
      <c r="A7" s="230"/>
      <c r="B7" s="230"/>
      <c r="C7" s="230"/>
      <c r="D7" s="231"/>
      <c r="E7" s="230"/>
      <c r="F7" s="230"/>
      <c r="G7" s="230"/>
      <c r="H7" s="230"/>
      <c r="I7" s="230"/>
      <c r="J7" s="230"/>
      <c r="K7" s="230"/>
      <c r="L7" s="230"/>
      <c r="M7" s="230"/>
      <c r="N7" s="230"/>
      <c r="O7" s="230"/>
      <c r="P7" s="230"/>
      <c r="Q7" s="230"/>
    </row>
    <row r="8" spans="1:17" x14ac:dyDescent="0.25">
      <c r="A8" s="248"/>
      <c r="B8" s="249"/>
      <c r="C8" s="250"/>
      <c r="D8" s="251"/>
      <c r="E8" s="252"/>
      <c r="F8" s="252"/>
      <c r="G8" s="252"/>
      <c r="H8" s="252"/>
      <c r="I8" s="252"/>
      <c r="J8" s="252"/>
      <c r="K8" s="252"/>
      <c r="L8" s="252"/>
      <c r="M8" s="252"/>
      <c r="N8" s="252"/>
      <c r="O8" s="252"/>
      <c r="P8" s="252"/>
      <c r="Q8" s="252"/>
    </row>
    <row r="9" spans="1:17" x14ac:dyDescent="0.25">
      <c r="A9" s="253" t="s">
        <v>223</v>
      </c>
      <c r="B9" s="254">
        <f>Q4</f>
        <v>2000</v>
      </c>
      <c r="C9" s="255"/>
      <c r="D9" s="256"/>
      <c r="E9" s="257"/>
      <c r="F9" s="230"/>
      <c r="G9" s="230"/>
      <c r="H9" s="230"/>
      <c r="I9" s="230"/>
      <c r="J9" s="230"/>
      <c r="K9" s="230"/>
      <c r="L9" s="230"/>
      <c r="M9" s="230"/>
      <c r="N9" s="230"/>
      <c r="O9" s="230"/>
      <c r="P9" s="230"/>
      <c r="Q9" s="230"/>
    </row>
    <row r="10" spans="1:17" x14ac:dyDescent="0.25">
      <c r="A10" s="317" t="s">
        <v>41</v>
      </c>
      <c r="B10" s="318"/>
      <c r="C10" s="318"/>
      <c r="D10" s="318"/>
      <c r="E10" s="319" t="s">
        <v>224</v>
      </c>
      <c r="F10" s="320"/>
      <c r="G10" s="320"/>
      <c r="H10" s="320"/>
      <c r="I10" s="320"/>
      <c r="J10" s="320"/>
      <c r="K10" s="320"/>
      <c r="L10" s="320"/>
      <c r="M10" s="320"/>
      <c r="N10" s="320"/>
      <c r="O10" s="320"/>
      <c r="P10" s="320"/>
      <c r="Q10" s="230"/>
    </row>
    <row r="11" spans="1:17" ht="45" x14ac:dyDescent="0.25">
      <c r="A11" s="230"/>
      <c r="B11" s="234" t="s">
        <v>225</v>
      </c>
      <c r="C11" s="234" t="s">
        <v>226</v>
      </c>
      <c r="D11" s="234" t="s">
        <v>227</v>
      </c>
      <c r="E11" s="258" t="s">
        <v>208</v>
      </c>
      <c r="F11" s="233" t="s">
        <v>209</v>
      </c>
      <c r="G11" s="233" t="s">
        <v>210</v>
      </c>
      <c r="H11" s="233" t="s">
        <v>211</v>
      </c>
      <c r="I11" s="233" t="s">
        <v>212</v>
      </c>
      <c r="J11" s="233" t="s">
        <v>213</v>
      </c>
      <c r="K11" s="233" t="s">
        <v>214</v>
      </c>
      <c r="L11" s="233" t="s">
        <v>215</v>
      </c>
      <c r="M11" s="233" t="s">
        <v>216</v>
      </c>
      <c r="N11" s="233" t="s">
        <v>217</v>
      </c>
      <c r="O11" s="233" t="s">
        <v>218</v>
      </c>
      <c r="P11" s="233" t="s">
        <v>219</v>
      </c>
      <c r="Q11" s="234" t="s">
        <v>220</v>
      </c>
    </row>
    <row r="12" spans="1:17" x14ac:dyDescent="0.25">
      <c r="A12" s="235" t="s">
        <v>228</v>
      </c>
      <c r="B12" s="259">
        <v>20</v>
      </c>
      <c r="C12" s="259"/>
      <c r="D12" s="237" t="s">
        <v>229</v>
      </c>
      <c r="E12" s="260"/>
      <c r="F12" s="259"/>
      <c r="G12" s="259"/>
      <c r="H12" s="240"/>
      <c r="I12" s="259"/>
      <c r="J12" s="259"/>
      <c r="K12" s="259"/>
      <c r="L12" s="240"/>
      <c r="M12" s="240"/>
      <c r="N12" s="240"/>
      <c r="O12" s="240"/>
      <c r="P12" s="240"/>
      <c r="Q12" s="240">
        <f t="shared" ref="Q12:Q18" si="0">SUM(E12:P12)</f>
        <v>0</v>
      </c>
    </row>
    <row r="13" spans="1:17" x14ac:dyDescent="0.25">
      <c r="A13" s="235" t="s">
        <v>230</v>
      </c>
      <c r="B13" s="240">
        <v>20</v>
      </c>
      <c r="C13" s="240"/>
      <c r="D13" s="237" t="s">
        <v>231</v>
      </c>
      <c r="E13" s="260"/>
      <c r="F13" s="259"/>
      <c r="G13" s="240"/>
      <c r="H13" s="240"/>
      <c r="I13" s="240"/>
      <c r="J13" s="240"/>
      <c r="K13" s="240"/>
      <c r="L13" s="240"/>
      <c r="M13" s="240"/>
      <c r="N13" s="240"/>
      <c r="O13" s="240"/>
      <c r="P13" s="240"/>
      <c r="Q13" s="240">
        <f t="shared" si="0"/>
        <v>0</v>
      </c>
    </row>
    <row r="14" spans="1:17" x14ac:dyDescent="0.25">
      <c r="A14" s="235" t="s">
        <v>232</v>
      </c>
      <c r="B14" s="259">
        <v>20</v>
      </c>
      <c r="C14" s="259"/>
      <c r="D14" s="237" t="s">
        <v>233</v>
      </c>
      <c r="E14" s="261"/>
      <c r="F14" s="259"/>
      <c r="G14" s="259"/>
      <c r="H14" s="240"/>
      <c r="I14" s="240"/>
      <c r="J14" s="259"/>
      <c r="K14" s="240"/>
      <c r="M14" s="240"/>
      <c r="N14" s="240"/>
      <c r="O14" s="240"/>
      <c r="P14" s="240"/>
      <c r="Q14" s="240">
        <f t="shared" si="0"/>
        <v>0</v>
      </c>
    </row>
    <row r="15" spans="1:17" x14ac:dyDescent="0.25">
      <c r="A15" s="235" t="s">
        <v>49</v>
      </c>
      <c r="B15" s="259">
        <v>20</v>
      </c>
      <c r="C15" s="259"/>
      <c r="D15" s="237" t="s">
        <v>234</v>
      </c>
      <c r="E15" s="260"/>
      <c r="F15" s="259"/>
      <c r="G15" s="240"/>
      <c r="H15" s="259"/>
      <c r="I15" s="259"/>
      <c r="J15" s="259"/>
      <c r="K15" s="240"/>
      <c r="L15" s="240"/>
      <c r="M15" s="240"/>
      <c r="N15" s="240"/>
      <c r="O15" s="240"/>
      <c r="P15" s="240"/>
      <c r="Q15" s="240">
        <f t="shared" si="0"/>
        <v>0</v>
      </c>
    </row>
    <row r="16" spans="1:17" x14ac:dyDescent="0.25">
      <c r="A16" s="235" t="s">
        <v>47</v>
      </c>
      <c r="B16" s="262">
        <v>20</v>
      </c>
      <c r="C16" s="262"/>
      <c r="D16" s="237" t="s">
        <v>235</v>
      </c>
      <c r="E16" s="260"/>
      <c r="F16" s="180"/>
      <c r="G16" s="240"/>
      <c r="H16" s="240"/>
      <c r="I16" s="262"/>
      <c r="J16" s="262"/>
      <c r="K16" s="240"/>
      <c r="L16" s="262"/>
      <c r="M16" s="240"/>
      <c r="N16" s="240"/>
      <c r="O16" s="240"/>
      <c r="P16" s="240"/>
      <c r="Q16" s="240">
        <f t="shared" si="0"/>
        <v>0</v>
      </c>
    </row>
    <row r="17" spans="1:17" x14ac:dyDescent="0.25">
      <c r="A17" s="235" t="s">
        <v>260</v>
      </c>
      <c r="B17" s="262">
        <v>20</v>
      </c>
      <c r="C17" s="262"/>
      <c r="D17" s="237" t="s">
        <v>236</v>
      </c>
      <c r="E17" s="260"/>
      <c r="F17" s="180"/>
      <c r="G17" s="240"/>
      <c r="H17" s="240"/>
      <c r="I17" s="262"/>
      <c r="J17" s="262"/>
      <c r="K17" s="240"/>
      <c r="L17" s="262"/>
      <c r="M17" s="240"/>
      <c r="N17" s="240"/>
      <c r="O17" s="240"/>
      <c r="P17" s="240"/>
      <c r="Q17" s="240">
        <f t="shared" si="0"/>
        <v>0</v>
      </c>
    </row>
    <row r="18" spans="1:17" x14ac:dyDescent="0.25">
      <c r="A18" s="235" t="s">
        <v>237</v>
      </c>
      <c r="B18" s="262">
        <v>20</v>
      </c>
      <c r="C18" s="262"/>
      <c r="D18" s="237"/>
      <c r="E18" s="260"/>
      <c r="F18" s="180"/>
      <c r="G18" s="240"/>
      <c r="H18" s="240"/>
      <c r="I18" s="262"/>
      <c r="J18" s="262"/>
      <c r="K18" s="240"/>
      <c r="L18" s="262"/>
      <c r="M18" s="240"/>
      <c r="N18" s="240"/>
      <c r="O18" s="240"/>
      <c r="P18" s="240"/>
      <c r="Q18" s="240">
        <f t="shared" si="0"/>
        <v>0</v>
      </c>
    </row>
    <row r="19" spans="1:17" x14ac:dyDescent="0.25">
      <c r="A19" s="263" t="s">
        <v>238</v>
      </c>
      <c r="B19" s="264">
        <f>SUM(B12:B18)</f>
        <v>140</v>
      </c>
      <c r="C19" s="265">
        <f>SUM(C12:C18)</f>
        <v>0</v>
      </c>
      <c r="D19" s="266" t="s">
        <v>239</v>
      </c>
      <c r="E19" s="267">
        <f>SUM(E12:E18)</f>
        <v>0</v>
      </c>
      <c r="F19" s="241">
        <f>SUM(F12:F18)</f>
        <v>0</v>
      </c>
      <c r="G19" s="241"/>
      <c r="H19" s="241"/>
      <c r="I19" s="241"/>
      <c r="J19" s="241"/>
      <c r="K19" s="241"/>
      <c r="L19" s="241"/>
      <c r="M19" s="241"/>
      <c r="N19" s="241"/>
      <c r="O19" s="241"/>
      <c r="P19" s="241"/>
      <c r="Q19" s="241">
        <f>SUM(E19:P19)</f>
        <v>0</v>
      </c>
    </row>
    <row r="20" spans="1:17" x14ac:dyDescent="0.25">
      <c r="A20" s="252"/>
      <c r="B20" s="252"/>
      <c r="C20" s="252"/>
      <c r="D20" s="268"/>
      <c r="E20" s="252"/>
      <c r="F20" s="252"/>
      <c r="G20" s="252"/>
      <c r="H20" s="252"/>
      <c r="I20" s="252"/>
      <c r="J20" s="252"/>
      <c r="K20" s="252"/>
      <c r="L20" s="252"/>
      <c r="M20" s="252"/>
      <c r="N20" s="252"/>
      <c r="O20" s="252"/>
      <c r="P20" s="252"/>
      <c r="Q20" s="252"/>
    </row>
    <row r="21" spans="1:17" x14ac:dyDescent="0.25">
      <c r="A21" s="321" t="s">
        <v>52</v>
      </c>
      <c r="B21" s="322"/>
      <c r="C21" s="322"/>
      <c r="D21" s="322"/>
      <c r="E21" s="323" t="s">
        <v>224</v>
      </c>
      <c r="F21" s="323"/>
      <c r="G21" s="323"/>
      <c r="H21" s="323"/>
      <c r="I21" s="323"/>
      <c r="J21" s="323"/>
      <c r="K21" s="323"/>
      <c r="L21" s="323"/>
      <c r="M21" s="323"/>
      <c r="N21" s="323"/>
      <c r="O21" s="323"/>
      <c r="P21" s="323"/>
      <c r="Q21" s="324"/>
    </row>
    <row r="22" spans="1:17" ht="45" x14ac:dyDescent="0.25">
      <c r="A22" s="230"/>
      <c r="B22" s="234" t="s">
        <v>225</v>
      </c>
      <c r="C22" s="234" t="s">
        <v>226</v>
      </c>
      <c r="D22" s="234" t="s">
        <v>227</v>
      </c>
      <c r="E22" s="269" t="s">
        <v>208</v>
      </c>
      <c r="F22" s="233" t="s">
        <v>209</v>
      </c>
      <c r="G22" s="233" t="s">
        <v>210</v>
      </c>
      <c r="H22" s="233" t="s">
        <v>211</v>
      </c>
      <c r="I22" s="233" t="s">
        <v>212</v>
      </c>
      <c r="J22" s="233" t="s">
        <v>213</v>
      </c>
      <c r="K22" s="233" t="s">
        <v>214</v>
      </c>
      <c r="L22" s="233" t="s">
        <v>215</v>
      </c>
      <c r="M22" s="233" t="s">
        <v>216</v>
      </c>
      <c r="N22" s="233" t="s">
        <v>217</v>
      </c>
      <c r="O22" s="233" t="s">
        <v>218</v>
      </c>
      <c r="P22" s="233" t="s">
        <v>219</v>
      </c>
      <c r="Q22" s="234" t="s">
        <v>220</v>
      </c>
    </row>
    <row r="23" spans="1:17" x14ac:dyDescent="0.25">
      <c r="A23" s="235" t="s">
        <v>56</v>
      </c>
      <c r="B23" s="259">
        <v>20</v>
      </c>
      <c r="C23" s="259"/>
      <c r="D23" s="270" t="s">
        <v>240</v>
      </c>
      <c r="E23" s="260"/>
      <c r="F23" s="240"/>
      <c r="G23" s="240"/>
      <c r="H23" s="240"/>
      <c r="I23" s="240"/>
      <c r="J23" s="240"/>
      <c r="K23" s="240"/>
      <c r="L23" s="240"/>
      <c r="M23" s="240"/>
      <c r="N23" s="240"/>
      <c r="O23" s="240"/>
      <c r="P23" s="240"/>
      <c r="Q23" s="240">
        <f t="shared" ref="Q23:Q32" si="1">SUM(E23:P23)</f>
        <v>0</v>
      </c>
    </row>
    <row r="24" spans="1:17" x14ac:dyDescent="0.25">
      <c r="A24" s="235" t="s">
        <v>241</v>
      </c>
      <c r="B24" s="259">
        <v>20</v>
      </c>
      <c r="C24" s="259"/>
      <c r="D24" s="271">
        <v>46359</v>
      </c>
      <c r="E24" s="260"/>
      <c r="F24" s="240"/>
      <c r="G24" s="240"/>
      <c r="H24" s="240"/>
      <c r="I24" s="240"/>
      <c r="J24" s="259"/>
      <c r="K24" s="240"/>
      <c r="L24" s="240"/>
      <c r="M24" s="240"/>
      <c r="N24" s="240"/>
      <c r="O24" s="240"/>
      <c r="P24" s="240"/>
      <c r="Q24" s="240">
        <f t="shared" si="1"/>
        <v>0</v>
      </c>
    </row>
    <row r="25" spans="1:17" x14ac:dyDescent="0.25">
      <c r="A25" s="235" t="s">
        <v>242</v>
      </c>
      <c r="B25" s="259">
        <v>20</v>
      </c>
      <c r="C25" s="180"/>
      <c r="D25" s="270"/>
      <c r="E25" s="260"/>
      <c r="F25" s="240"/>
      <c r="G25" s="240"/>
      <c r="H25" s="240"/>
      <c r="I25" s="240"/>
      <c r="J25" s="240"/>
      <c r="K25" s="240"/>
      <c r="L25" s="240"/>
      <c r="M25" s="240"/>
      <c r="N25" s="240"/>
      <c r="O25" s="240"/>
      <c r="P25" s="240"/>
      <c r="Q25" s="240">
        <f t="shared" si="1"/>
        <v>0</v>
      </c>
    </row>
    <row r="26" spans="1:17" x14ac:dyDescent="0.25">
      <c r="A26" s="235" t="s">
        <v>243</v>
      </c>
      <c r="B26" s="259">
        <v>20</v>
      </c>
      <c r="C26" s="259"/>
      <c r="D26" s="270" t="s">
        <v>244</v>
      </c>
      <c r="E26" s="260"/>
      <c r="F26" s="240"/>
      <c r="G26" s="240"/>
      <c r="H26" s="240"/>
      <c r="I26" s="240"/>
      <c r="J26" s="240"/>
      <c r="K26" s="240"/>
      <c r="L26" s="240"/>
      <c r="M26" s="240"/>
      <c r="N26" s="240"/>
      <c r="O26" s="240"/>
      <c r="P26" s="240"/>
      <c r="Q26" s="240">
        <f>SUM(E26:P26)</f>
        <v>0</v>
      </c>
    </row>
    <row r="27" spans="1:17" x14ac:dyDescent="0.25">
      <c r="A27" s="235" t="s">
        <v>245</v>
      </c>
      <c r="B27" s="259">
        <v>20</v>
      </c>
      <c r="C27" s="259"/>
      <c r="D27" s="270" t="s">
        <v>246</v>
      </c>
      <c r="E27" s="260"/>
      <c r="F27" s="240"/>
      <c r="G27" s="240"/>
      <c r="H27" s="240"/>
      <c r="I27" s="240"/>
      <c r="J27" s="240"/>
      <c r="K27" s="240"/>
      <c r="L27" s="240"/>
      <c r="M27" s="240"/>
      <c r="N27" s="240"/>
      <c r="O27" s="240"/>
      <c r="P27" s="240"/>
      <c r="Q27" s="240"/>
    </row>
    <row r="28" spans="1:17" x14ac:dyDescent="0.25">
      <c r="A28" s="235" t="s">
        <v>261</v>
      </c>
      <c r="B28" s="259">
        <v>20</v>
      </c>
      <c r="C28" s="259"/>
      <c r="D28" s="270"/>
      <c r="E28" s="260"/>
      <c r="F28" s="240"/>
      <c r="G28" s="240"/>
      <c r="H28" s="240"/>
      <c r="I28" s="259"/>
      <c r="J28" s="240"/>
      <c r="K28" s="240"/>
      <c r="L28" s="240"/>
      <c r="M28" s="272"/>
      <c r="N28" s="272"/>
      <c r="O28" s="272"/>
      <c r="P28" s="272"/>
      <c r="Q28" s="240">
        <f t="shared" si="1"/>
        <v>0</v>
      </c>
    </row>
    <row r="29" spans="1:17" x14ac:dyDescent="0.25">
      <c r="A29" s="235" t="s">
        <v>55</v>
      </c>
      <c r="B29" s="259">
        <v>20</v>
      </c>
      <c r="C29" s="180"/>
      <c r="D29" s="270" t="s">
        <v>247</v>
      </c>
      <c r="E29" s="260"/>
      <c r="F29" s="240"/>
      <c r="G29" s="240"/>
      <c r="H29" s="240"/>
      <c r="I29" s="240"/>
      <c r="J29" s="240"/>
      <c r="K29" s="240"/>
      <c r="L29" s="240"/>
      <c r="M29" s="240"/>
      <c r="N29" s="240"/>
      <c r="O29" s="240"/>
      <c r="P29" s="240"/>
      <c r="Q29" s="240">
        <f t="shared" si="1"/>
        <v>0</v>
      </c>
    </row>
    <row r="30" spans="1:17" x14ac:dyDescent="0.25">
      <c r="A30" s="235" t="s">
        <v>248</v>
      </c>
      <c r="B30" s="259">
        <v>20</v>
      </c>
      <c r="C30" s="180"/>
      <c r="D30" s="270" t="s">
        <v>249</v>
      </c>
      <c r="E30" s="260"/>
      <c r="F30" s="240"/>
      <c r="G30" s="240"/>
      <c r="H30" s="240"/>
      <c r="I30" s="180"/>
      <c r="J30" s="240"/>
      <c r="K30" s="240"/>
      <c r="L30" s="240"/>
      <c r="M30" s="240"/>
      <c r="N30" s="240"/>
      <c r="O30" s="240"/>
      <c r="P30" s="240"/>
      <c r="Q30" s="240">
        <f t="shared" si="1"/>
        <v>0</v>
      </c>
    </row>
    <row r="31" spans="1:17" x14ac:dyDescent="0.25">
      <c r="A31" s="235" t="s">
        <v>250</v>
      </c>
      <c r="B31" s="259">
        <v>20</v>
      </c>
      <c r="C31" s="180"/>
      <c r="D31" s="270"/>
      <c r="E31" s="260"/>
      <c r="F31" s="240"/>
      <c r="G31" s="240"/>
      <c r="H31" s="240"/>
      <c r="I31" s="180"/>
      <c r="J31" s="240"/>
      <c r="K31" s="240"/>
      <c r="L31" s="240"/>
      <c r="M31" s="240"/>
      <c r="N31" s="240"/>
      <c r="O31" s="240"/>
      <c r="P31" s="240"/>
      <c r="Q31" s="240">
        <f t="shared" si="1"/>
        <v>0</v>
      </c>
    </row>
    <row r="32" spans="1:17" x14ac:dyDescent="0.25">
      <c r="A32" s="235" t="s">
        <v>251</v>
      </c>
      <c r="B32" s="259">
        <v>20</v>
      </c>
      <c r="C32" s="180"/>
      <c r="D32" s="270"/>
      <c r="E32" s="260"/>
      <c r="F32" s="240"/>
      <c r="G32" s="240"/>
      <c r="H32" s="240"/>
      <c r="I32" s="180"/>
      <c r="J32" s="240"/>
      <c r="K32" s="240"/>
      <c r="L32" s="240"/>
      <c r="M32" s="240"/>
      <c r="N32" s="240"/>
      <c r="O32" s="240"/>
      <c r="P32" s="240"/>
      <c r="Q32" s="240">
        <f t="shared" si="1"/>
        <v>0</v>
      </c>
    </row>
    <row r="33" spans="1:17" x14ac:dyDescent="0.25">
      <c r="A33" s="235" t="s">
        <v>265</v>
      </c>
      <c r="B33" s="259">
        <v>20</v>
      </c>
      <c r="C33" s="259"/>
      <c r="D33" s="237" t="s">
        <v>252</v>
      </c>
      <c r="E33" s="260"/>
      <c r="F33" s="259"/>
      <c r="G33" s="259"/>
      <c r="H33" s="240"/>
      <c r="I33" s="259"/>
      <c r="J33" s="259"/>
      <c r="K33" s="240"/>
      <c r="L33" s="259"/>
      <c r="M33" s="240"/>
      <c r="N33" s="240"/>
      <c r="O33" s="240"/>
      <c r="P33" s="240"/>
      <c r="Q33" s="240">
        <f>SUM(E33:P33)</f>
        <v>0</v>
      </c>
    </row>
    <row r="34" spans="1:17" x14ac:dyDescent="0.25">
      <c r="A34" s="235" t="s">
        <v>57</v>
      </c>
      <c r="B34" s="259">
        <v>20</v>
      </c>
      <c r="C34" s="259"/>
      <c r="D34" s="237" t="s">
        <v>253</v>
      </c>
      <c r="E34" s="260"/>
      <c r="F34" s="259"/>
      <c r="G34" s="259"/>
      <c r="H34" s="259"/>
      <c r="I34" s="259"/>
      <c r="J34" s="240"/>
      <c r="K34" s="240"/>
      <c r="L34" s="240"/>
      <c r="M34" s="240"/>
      <c r="N34" s="240"/>
      <c r="O34" s="240"/>
      <c r="P34" s="240"/>
      <c r="Q34" s="240">
        <f>SUM(E34:P34)</f>
        <v>0</v>
      </c>
    </row>
    <row r="35" spans="1:17" x14ac:dyDescent="0.25">
      <c r="A35" s="235" t="s">
        <v>254</v>
      </c>
      <c r="B35" s="259">
        <v>20</v>
      </c>
      <c r="C35" s="180"/>
      <c r="D35" s="270"/>
      <c r="E35" s="260"/>
      <c r="F35" s="240"/>
      <c r="G35" s="240"/>
      <c r="H35" s="240"/>
      <c r="I35" s="240"/>
      <c r="J35" s="240"/>
      <c r="K35" s="240"/>
      <c r="L35" s="240"/>
      <c r="M35" s="240"/>
      <c r="N35" s="240"/>
      <c r="O35" s="240"/>
      <c r="P35" s="240"/>
      <c r="Q35" s="240">
        <f t="shared" ref="Q35:Q38" si="2">SUM(E35:P35)</f>
        <v>0</v>
      </c>
    </row>
    <row r="36" spans="1:17" x14ac:dyDescent="0.25">
      <c r="A36" s="235" t="s">
        <v>262</v>
      </c>
      <c r="B36" s="259">
        <v>20</v>
      </c>
      <c r="C36" s="180"/>
      <c r="D36" s="270" t="s">
        <v>255</v>
      </c>
      <c r="E36" s="260"/>
      <c r="F36" s="240"/>
      <c r="G36" s="240"/>
      <c r="H36" s="240"/>
      <c r="I36" s="240"/>
      <c r="J36" s="240"/>
      <c r="K36" s="240"/>
      <c r="L36" s="240"/>
      <c r="M36" s="240"/>
      <c r="N36" s="240"/>
      <c r="O36" s="240"/>
      <c r="P36" s="240"/>
      <c r="Q36" s="240">
        <f t="shared" si="2"/>
        <v>0</v>
      </c>
    </row>
    <row r="37" spans="1:17" x14ac:dyDescent="0.25">
      <c r="A37" s="235" t="s">
        <v>256</v>
      </c>
      <c r="B37" s="259">
        <v>20</v>
      </c>
      <c r="C37" s="180"/>
      <c r="D37" s="270"/>
      <c r="E37" s="260"/>
      <c r="F37" s="240"/>
      <c r="G37" s="240"/>
      <c r="H37" s="240"/>
      <c r="I37" s="240"/>
      <c r="J37" s="240"/>
      <c r="K37" s="240"/>
      <c r="L37" s="240"/>
      <c r="M37" s="240"/>
      <c r="N37" s="240"/>
      <c r="O37" s="240"/>
      <c r="P37" s="240"/>
      <c r="Q37" s="240">
        <f>SUM(E37:P37)</f>
        <v>0</v>
      </c>
    </row>
    <row r="38" spans="1:17" x14ac:dyDescent="0.25">
      <c r="A38" s="235" t="s">
        <v>263</v>
      </c>
      <c r="B38" s="259">
        <v>20</v>
      </c>
      <c r="C38" s="180"/>
      <c r="D38" s="270"/>
      <c r="E38" s="260"/>
      <c r="F38" s="240"/>
      <c r="G38" s="240"/>
      <c r="H38" s="240"/>
      <c r="I38" s="240"/>
      <c r="J38" s="240"/>
      <c r="K38" s="240"/>
      <c r="L38" s="240"/>
      <c r="M38" s="240"/>
      <c r="N38" s="240"/>
      <c r="O38" s="240"/>
      <c r="P38" s="240"/>
      <c r="Q38" s="240">
        <f t="shared" si="2"/>
        <v>0</v>
      </c>
    </row>
    <row r="39" spans="1:17" x14ac:dyDescent="0.25">
      <c r="A39" s="235" t="s">
        <v>264</v>
      </c>
      <c r="B39" s="259">
        <v>20</v>
      </c>
      <c r="C39" s="180"/>
      <c r="D39" s="270"/>
      <c r="E39" s="260"/>
      <c r="F39" s="240"/>
      <c r="G39" s="240"/>
      <c r="H39" s="240"/>
      <c r="I39" s="240"/>
      <c r="J39" s="240"/>
      <c r="K39" s="240"/>
      <c r="L39" s="240"/>
      <c r="M39" s="240"/>
      <c r="N39" s="240"/>
      <c r="O39" s="240"/>
      <c r="P39" s="240"/>
      <c r="Q39" s="240"/>
    </row>
    <row r="40" spans="1:17" x14ac:dyDescent="0.25">
      <c r="A40" s="235"/>
      <c r="B40" s="273">
        <f>SUM(B23:B38)</f>
        <v>320</v>
      </c>
      <c r="C40" s="273">
        <f>SUM(C23:C38)</f>
        <v>0</v>
      </c>
      <c r="D40" s="266"/>
      <c r="E40" s="274">
        <f t="shared" ref="E40:P40" si="3">SUM(E23:E38)</f>
        <v>0</v>
      </c>
      <c r="F40" s="241">
        <f t="shared" si="3"/>
        <v>0</v>
      </c>
      <c r="G40" s="241">
        <f t="shared" si="3"/>
        <v>0</v>
      </c>
      <c r="H40" s="241">
        <f t="shared" si="3"/>
        <v>0</v>
      </c>
      <c r="I40" s="241">
        <f t="shared" si="3"/>
        <v>0</v>
      </c>
      <c r="J40" s="241">
        <f t="shared" si="3"/>
        <v>0</v>
      </c>
      <c r="K40" s="241">
        <f t="shared" si="3"/>
        <v>0</v>
      </c>
      <c r="L40" s="241">
        <f t="shared" si="3"/>
        <v>0</v>
      </c>
      <c r="M40" s="241">
        <f t="shared" si="3"/>
        <v>0</v>
      </c>
      <c r="N40" s="241">
        <f t="shared" si="3"/>
        <v>0</v>
      </c>
      <c r="O40" s="241">
        <f t="shared" si="3"/>
        <v>0</v>
      </c>
      <c r="P40" s="241">
        <f t="shared" si="3"/>
        <v>0</v>
      </c>
      <c r="Q40" s="241">
        <f>SUM(E40:P40)</f>
        <v>0</v>
      </c>
    </row>
    <row r="41" spans="1:17" x14ac:dyDescent="0.25">
      <c r="A41" s="230"/>
      <c r="B41" s="230"/>
      <c r="C41" s="230"/>
      <c r="D41" s="231"/>
      <c r="E41" s="230"/>
      <c r="F41" s="230"/>
      <c r="G41" s="230"/>
      <c r="H41" s="230"/>
      <c r="I41" s="230"/>
      <c r="J41" s="230"/>
      <c r="K41" s="230"/>
      <c r="L41" s="230"/>
      <c r="M41" s="230"/>
      <c r="N41" s="230"/>
      <c r="O41" s="230"/>
      <c r="P41" s="230"/>
      <c r="Q41" s="230"/>
    </row>
    <row r="42" spans="1:17" x14ac:dyDescent="0.25">
      <c r="A42" s="275"/>
      <c r="B42" s="230"/>
      <c r="C42" s="230"/>
      <c r="D42" s="231"/>
      <c r="E42" s="230"/>
      <c r="F42" s="230"/>
      <c r="G42" s="230"/>
      <c r="H42" s="230"/>
      <c r="I42" s="230"/>
      <c r="J42" s="230"/>
      <c r="K42" s="230"/>
      <c r="L42" s="230"/>
      <c r="M42" s="230"/>
      <c r="N42" s="276" t="s">
        <v>257</v>
      </c>
      <c r="O42" s="276"/>
      <c r="P42" s="276"/>
      <c r="Q42" s="277">
        <f>SUM(Q19,Q40)</f>
        <v>0</v>
      </c>
    </row>
  </sheetData>
  <mergeCells count="5">
    <mergeCell ref="A10:D10"/>
    <mergeCell ref="E10:P10"/>
    <mergeCell ref="A21:D21"/>
    <mergeCell ref="E21:Q21"/>
    <mergeCell ref="A1:M1"/>
  </mergeCells>
  <pageMargins left="0.25" right="0.25" top="0.25" bottom="0.2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Introduction</vt:lpstr>
      <vt:lpstr>Asset-Credit Value</vt:lpstr>
      <vt:lpstr>Age Expectancy</vt:lpstr>
      <vt:lpstr>2 Incomes</vt:lpstr>
      <vt:lpstr>1 Income</vt:lpstr>
      <vt:lpstr>Annual Income-Expenses 1</vt:lpstr>
      <vt:lpstr>Annual Income-Expenses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Thompson</dc:creator>
  <cp:lastModifiedBy>Lou Thompson</cp:lastModifiedBy>
  <cp:lastPrinted>2026-03-06T08:40:39Z</cp:lastPrinted>
  <dcterms:created xsi:type="dcterms:W3CDTF">2026-02-04T18:58:47Z</dcterms:created>
  <dcterms:modified xsi:type="dcterms:W3CDTF">2026-03-06T19:08:40Z</dcterms:modified>
</cp:coreProperties>
</file>